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novameasuring-my.sharepoint.com/personal/zvi-n_novami_com/Documents/פרטי/נדיבי ייעוץ כלכלי/כתיבה/"/>
    </mc:Choice>
  </mc:AlternateContent>
  <xr:revisionPtr revIDLastSave="25" documentId="8_{82C81C4D-6941-4561-9CC2-6A1CD3E48300}" xr6:coauthVersionLast="47" xr6:coauthVersionMax="47" xr10:uidLastSave="{26CC2229-DADE-412C-85CA-BE996CBC7D75}"/>
  <bookViews>
    <workbookView xWindow="-110" yWindow="-110" windowWidth="19420" windowHeight="11500" firstSheet="5" activeTab="6" xr2:uid="{00000000-000D-0000-FFFF-FFFF00000000}"/>
  </bookViews>
  <sheets>
    <sheet name="ינואר" sheetId="1" r:id="rId1"/>
    <sheet name="פברואר" sheetId="2" r:id="rId2"/>
    <sheet name="מרץ" sheetId="3" r:id="rId3"/>
    <sheet name="אפריל" sheetId="4" r:id="rId4"/>
    <sheet name="מאי" sheetId="5" r:id="rId5"/>
    <sheet name="יוני" sheetId="6" r:id="rId6"/>
    <sheet name="יולי" sheetId="7" r:id="rId7"/>
    <sheet name="אוגוסט" sheetId="8" r:id="rId8"/>
    <sheet name="ספטמבר" sheetId="9" r:id="rId9"/>
    <sheet name="אוקטובר" sheetId="10" r:id="rId10"/>
    <sheet name="נובמבר" sheetId="11" r:id="rId11"/>
    <sheet name="דצמבר" sheetId="12" r:id="rId12"/>
    <sheet name="סיכום שנתי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3" l="1"/>
  <c r="B11" i="13"/>
  <c r="C46" i="12"/>
  <c r="H6" i="12" s="1"/>
  <c r="B46" i="12"/>
  <c r="K5" i="12" s="1"/>
  <c r="C27" i="12"/>
  <c r="N5" i="12" s="1"/>
  <c r="B27" i="12"/>
  <c r="C9" i="12"/>
  <c r="N4" i="12" s="1"/>
  <c r="B9" i="12"/>
  <c r="K4" i="12" s="1"/>
  <c r="N6" i="12"/>
  <c r="F47" i="12" s="1"/>
  <c r="H4" i="12"/>
  <c r="B15" i="13" s="1"/>
  <c r="C46" i="11"/>
  <c r="B46" i="11"/>
  <c r="C27" i="11"/>
  <c r="B27" i="11"/>
  <c r="C9" i="11"/>
  <c r="B9" i="11"/>
  <c r="K6" i="11" s="1"/>
  <c r="F27" i="11" s="1"/>
  <c r="N6" i="11"/>
  <c r="F47" i="11" s="1"/>
  <c r="H6" i="11"/>
  <c r="K5" i="11"/>
  <c r="N4" i="11"/>
  <c r="K4" i="11"/>
  <c r="H4" i="11"/>
  <c r="C46" i="10"/>
  <c r="B46" i="10"/>
  <c r="C27" i="10"/>
  <c r="H5" i="10" s="1"/>
  <c r="H7" i="10" s="1"/>
  <c r="C13" i="13" s="1"/>
  <c r="B27" i="10"/>
  <c r="C9" i="10"/>
  <c r="B9" i="10"/>
  <c r="K6" i="10"/>
  <c r="F27" i="10" s="1"/>
  <c r="H6" i="10"/>
  <c r="K5" i="10"/>
  <c r="N4" i="10"/>
  <c r="K4" i="10"/>
  <c r="H4" i="10"/>
  <c r="C46" i="9"/>
  <c r="B46" i="9"/>
  <c r="C27" i="9"/>
  <c r="N5" i="9" s="1"/>
  <c r="B27" i="9"/>
  <c r="A18" i="9"/>
  <c r="A18" i="10" s="1"/>
  <c r="A18" i="11" s="1"/>
  <c r="A18" i="12" s="1"/>
  <c r="C9" i="9"/>
  <c r="N6" i="9" s="1"/>
  <c r="F47" i="9" s="1"/>
  <c r="B9" i="9"/>
  <c r="K6" i="9" s="1"/>
  <c r="F27" i="9" s="1"/>
  <c r="H7" i="9"/>
  <c r="C12" i="13" s="1"/>
  <c r="H6" i="9"/>
  <c r="K5" i="9"/>
  <c r="H5" i="9"/>
  <c r="H4" i="9"/>
  <c r="C46" i="8"/>
  <c r="B46" i="8"/>
  <c r="K5" i="8" s="1"/>
  <c r="C27" i="8"/>
  <c r="N5" i="8" s="1"/>
  <c r="B27" i="8"/>
  <c r="A25" i="8"/>
  <c r="A25" i="9" s="1"/>
  <c r="A25" i="10" s="1"/>
  <c r="A25" i="11" s="1"/>
  <c r="A25" i="12" s="1"/>
  <c r="A13" i="8"/>
  <c r="A13" i="9" s="1"/>
  <c r="A13" i="10" s="1"/>
  <c r="A13" i="11" s="1"/>
  <c r="A13" i="12" s="1"/>
  <c r="C9" i="8"/>
  <c r="B9" i="8"/>
  <c r="K4" i="8" s="1"/>
  <c r="N6" i="8"/>
  <c r="F47" i="8" s="1"/>
  <c r="H6" i="8"/>
  <c r="N4" i="8"/>
  <c r="H4" i="8"/>
  <c r="C46" i="7"/>
  <c r="H6" i="7" s="1"/>
  <c r="B46" i="7"/>
  <c r="C27" i="7"/>
  <c r="N5" i="7" s="1"/>
  <c r="B27" i="7"/>
  <c r="C9" i="7"/>
  <c r="H4" i="7" s="1"/>
  <c r="B10" i="13" s="1"/>
  <c r="B9" i="7"/>
  <c r="K4" i="7" s="1"/>
  <c r="N4" i="7"/>
  <c r="C46" i="6"/>
  <c r="H6" i="6" s="1"/>
  <c r="B46" i="6"/>
  <c r="C27" i="6"/>
  <c r="N5" i="6" s="1"/>
  <c r="B27" i="6"/>
  <c r="K5" i="6" s="1"/>
  <c r="C9" i="6"/>
  <c r="B9" i="6"/>
  <c r="K4" i="6" s="1"/>
  <c r="C46" i="5"/>
  <c r="B46" i="5"/>
  <c r="A42" i="5"/>
  <c r="A42" i="6" s="1"/>
  <c r="A42" i="7" s="1"/>
  <c r="A42" i="8" s="1"/>
  <c r="A42" i="9" s="1"/>
  <c r="A42" i="10" s="1"/>
  <c r="A42" i="11" s="1"/>
  <c r="A42" i="12" s="1"/>
  <c r="A35" i="5"/>
  <c r="A35" i="6" s="1"/>
  <c r="A35" i="7" s="1"/>
  <c r="A35" i="8" s="1"/>
  <c r="A35" i="9" s="1"/>
  <c r="A35" i="10" s="1"/>
  <c r="A35" i="11" s="1"/>
  <c r="A35" i="12" s="1"/>
  <c r="F27" i="5"/>
  <c r="C27" i="5"/>
  <c r="B27" i="5"/>
  <c r="C9" i="5"/>
  <c r="B9" i="5"/>
  <c r="K6" i="5"/>
  <c r="K5" i="5"/>
  <c r="H5" i="5"/>
  <c r="K4" i="5"/>
  <c r="A4" i="5"/>
  <c r="A4" i="6" s="1"/>
  <c r="A4" i="7" s="1"/>
  <c r="A4" i="8" s="1"/>
  <c r="A4" i="9" s="1"/>
  <c r="A4" i="10" s="1"/>
  <c r="A4" i="11" s="1"/>
  <c r="A4" i="12" s="1"/>
  <c r="C46" i="4"/>
  <c r="H6" i="4" s="1"/>
  <c r="H7" i="4" s="1"/>
  <c r="C7" i="13" s="1"/>
  <c r="B46" i="4"/>
  <c r="A42" i="4"/>
  <c r="C27" i="4"/>
  <c r="B27" i="4"/>
  <c r="K5" i="4" s="1"/>
  <c r="A17" i="4"/>
  <c r="A17" i="5" s="1"/>
  <c r="A17" i="6" s="1"/>
  <c r="A17" i="7" s="1"/>
  <c r="A17" i="8" s="1"/>
  <c r="A17" i="9" s="1"/>
  <c r="A17" i="10" s="1"/>
  <c r="A17" i="11" s="1"/>
  <c r="A17" i="12" s="1"/>
  <c r="A12" i="4"/>
  <c r="A12" i="5" s="1"/>
  <c r="A12" i="6" s="1"/>
  <c r="A12" i="7" s="1"/>
  <c r="A12" i="8" s="1"/>
  <c r="A12" i="9" s="1"/>
  <c r="A12" i="10" s="1"/>
  <c r="A12" i="11" s="1"/>
  <c r="A12" i="12" s="1"/>
  <c r="C9" i="4"/>
  <c r="N6" i="4" s="1"/>
  <c r="F47" i="4" s="1"/>
  <c r="B9" i="4"/>
  <c r="K6" i="4" s="1"/>
  <c r="F27" i="4" s="1"/>
  <c r="N5" i="4"/>
  <c r="H5" i="4"/>
  <c r="H4" i="4"/>
  <c r="B7" i="13" s="1"/>
  <c r="A4" i="4"/>
  <c r="C46" i="3"/>
  <c r="B46" i="3"/>
  <c r="A44" i="3"/>
  <c r="A44" i="4" s="1"/>
  <c r="A44" i="5" s="1"/>
  <c r="A44" i="6" s="1"/>
  <c r="A44" i="7" s="1"/>
  <c r="A44" i="8" s="1"/>
  <c r="A44" i="9" s="1"/>
  <c r="A44" i="10" s="1"/>
  <c r="A44" i="11" s="1"/>
  <c r="A44" i="12" s="1"/>
  <c r="A42" i="3"/>
  <c r="A38" i="3"/>
  <c r="A38" i="4" s="1"/>
  <c r="A38" i="5" s="1"/>
  <c r="A38" i="6" s="1"/>
  <c r="A38" i="7" s="1"/>
  <c r="A38" i="8" s="1"/>
  <c r="A38" i="9" s="1"/>
  <c r="A38" i="10" s="1"/>
  <c r="A38" i="11" s="1"/>
  <c r="A38" i="12" s="1"/>
  <c r="A37" i="3"/>
  <c r="A37" i="4" s="1"/>
  <c r="A37" i="5" s="1"/>
  <c r="A37" i="6" s="1"/>
  <c r="A37" i="7" s="1"/>
  <c r="A37" i="8" s="1"/>
  <c r="A37" i="9" s="1"/>
  <c r="A37" i="10" s="1"/>
  <c r="A37" i="11" s="1"/>
  <c r="A37" i="12" s="1"/>
  <c r="A32" i="3"/>
  <c r="A32" i="4" s="1"/>
  <c r="A32" i="5" s="1"/>
  <c r="A32" i="6" s="1"/>
  <c r="A32" i="7" s="1"/>
  <c r="A32" i="8" s="1"/>
  <c r="A32" i="9" s="1"/>
  <c r="A32" i="10" s="1"/>
  <c r="A32" i="11" s="1"/>
  <c r="A32" i="12" s="1"/>
  <c r="F27" i="3"/>
  <c r="C27" i="3"/>
  <c r="H5" i="3" s="1"/>
  <c r="H7" i="3" s="1"/>
  <c r="C6" i="13" s="1"/>
  <c r="B27" i="3"/>
  <c r="K5" i="3" s="1"/>
  <c r="A25" i="3"/>
  <c r="A25" i="4" s="1"/>
  <c r="A25" i="5" s="1"/>
  <c r="A25" i="6" s="1"/>
  <c r="A25" i="7" s="1"/>
  <c r="A24" i="3"/>
  <c r="A24" i="4" s="1"/>
  <c r="A24" i="5" s="1"/>
  <c r="A24" i="6" s="1"/>
  <c r="A24" i="7" s="1"/>
  <c r="A24" i="8" s="1"/>
  <c r="A24" i="9" s="1"/>
  <c r="A24" i="10" s="1"/>
  <c r="A24" i="11" s="1"/>
  <c r="A24" i="12" s="1"/>
  <c r="A17" i="3"/>
  <c r="A13" i="3"/>
  <c r="A13" i="4" s="1"/>
  <c r="A13" i="5" s="1"/>
  <c r="A13" i="6" s="1"/>
  <c r="A13" i="7" s="1"/>
  <c r="A12" i="3"/>
  <c r="C9" i="3"/>
  <c r="H4" i="3" s="1"/>
  <c r="B9" i="3"/>
  <c r="A8" i="3"/>
  <c r="A8" i="4" s="1"/>
  <c r="A8" i="5" s="1"/>
  <c r="A8" i="6" s="1"/>
  <c r="A8" i="7" s="1"/>
  <c r="A8" i="8" s="1"/>
  <c r="A8" i="9" s="1"/>
  <c r="A8" i="10" s="1"/>
  <c r="A8" i="11" s="1"/>
  <c r="A8" i="12" s="1"/>
  <c r="A7" i="3"/>
  <c r="A7" i="4" s="1"/>
  <c r="A7" i="5" s="1"/>
  <c r="A7" i="6" s="1"/>
  <c r="A7" i="7" s="1"/>
  <c r="A7" i="8" s="1"/>
  <c r="A7" i="9" s="1"/>
  <c r="A7" i="10" s="1"/>
  <c r="A7" i="11" s="1"/>
  <c r="A7" i="12" s="1"/>
  <c r="N6" i="3"/>
  <c r="F47" i="3" s="1"/>
  <c r="K6" i="3"/>
  <c r="H6" i="3"/>
  <c r="A6" i="3"/>
  <c r="A6" i="4" s="1"/>
  <c r="A6" i="5" s="1"/>
  <c r="A6" i="6" s="1"/>
  <c r="A6" i="7" s="1"/>
  <c r="A6" i="8" s="1"/>
  <c r="A6" i="9" s="1"/>
  <c r="A6" i="10" s="1"/>
  <c r="A6" i="11" s="1"/>
  <c r="A6" i="12" s="1"/>
  <c r="N5" i="3"/>
  <c r="N4" i="3"/>
  <c r="K4" i="3"/>
  <c r="A4" i="3"/>
  <c r="C46" i="2"/>
  <c r="B46" i="2"/>
  <c r="K6" i="2" s="1"/>
  <c r="F27" i="2" s="1"/>
  <c r="A45" i="2"/>
  <c r="A45" i="3" s="1"/>
  <c r="A45" i="4" s="1"/>
  <c r="A45" i="5" s="1"/>
  <c r="A45" i="6" s="1"/>
  <c r="A45" i="7" s="1"/>
  <c r="A45" i="8" s="1"/>
  <c r="A45" i="9" s="1"/>
  <c r="A45" i="10" s="1"/>
  <c r="A45" i="11" s="1"/>
  <c r="A45" i="12" s="1"/>
  <c r="A44" i="2"/>
  <c r="A43" i="2"/>
  <c r="A43" i="3" s="1"/>
  <c r="A43" i="4" s="1"/>
  <c r="A43" i="5" s="1"/>
  <c r="A43" i="6" s="1"/>
  <c r="A43" i="7" s="1"/>
  <c r="A43" i="8" s="1"/>
  <c r="A43" i="9" s="1"/>
  <c r="A43" i="10" s="1"/>
  <c r="A43" i="11" s="1"/>
  <c r="A43" i="12" s="1"/>
  <c r="A42" i="2"/>
  <c r="A41" i="2"/>
  <c r="A41" i="3" s="1"/>
  <c r="A41" i="4" s="1"/>
  <c r="A41" i="5" s="1"/>
  <c r="A41" i="6" s="1"/>
  <c r="A41" i="7" s="1"/>
  <c r="A41" i="8" s="1"/>
  <c r="A41" i="9" s="1"/>
  <c r="A41" i="10" s="1"/>
  <c r="A41" i="11" s="1"/>
  <c r="A41" i="12" s="1"/>
  <c r="A40" i="2"/>
  <c r="A40" i="3" s="1"/>
  <c r="A40" i="4" s="1"/>
  <c r="A40" i="5" s="1"/>
  <c r="A40" i="6" s="1"/>
  <c r="A40" i="7" s="1"/>
  <c r="A40" i="8" s="1"/>
  <c r="A40" i="9" s="1"/>
  <c r="A40" i="10" s="1"/>
  <c r="A40" i="11" s="1"/>
  <c r="A40" i="12" s="1"/>
  <c r="A39" i="2"/>
  <c r="A39" i="3" s="1"/>
  <c r="A39" i="4" s="1"/>
  <c r="A39" i="5" s="1"/>
  <c r="A39" i="6" s="1"/>
  <c r="A39" i="7" s="1"/>
  <c r="A39" i="8" s="1"/>
  <c r="A39" i="9" s="1"/>
  <c r="A39" i="10" s="1"/>
  <c r="A39" i="11" s="1"/>
  <c r="A39" i="12" s="1"/>
  <c r="A38" i="2"/>
  <c r="A37" i="2"/>
  <c r="A36" i="2"/>
  <c r="A36" i="3" s="1"/>
  <c r="A36" i="4" s="1"/>
  <c r="A36" i="5" s="1"/>
  <c r="A36" i="6" s="1"/>
  <c r="A36" i="7" s="1"/>
  <c r="A36" i="8" s="1"/>
  <c r="A36" i="9" s="1"/>
  <c r="A36" i="10" s="1"/>
  <c r="A36" i="11" s="1"/>
  <c r="A36" i="12" s="1"/>
  <c r="A35" i="2"/>
  <c r="A35" i="3" s="1"/>
  <c r="A35" i="4" s="1"/>
  <c r="A34" i="2"/>
  <c r="A34" i="3" s="1"/>
  <c r="A34" i="4" s="1"/>
  <c r="A34" i="5" s="1"/>
  <c r="A34" i="6" s="1"/>
  <c r="A34" i="7" s="1"/>
  <c r="A34" i="8" s="1"/>
  <c r="A34" i="9" s="1"/>
  <c r="A34" i="10" s="1"/>
  <c r="A34" i="11" s="1"/>
  <c r="A34" i="12" s="1"/>
  <c r="A33" i="2"/>
  <c r="A33" i="3" s="1"/>
  <c r="A33" i="4" s="1"/>
  <c r="A33" i="5" s="1"/>
  <c r="A33" i="6" s="1"/>
  <c r="A33" i="7" s="1"/>
  <c r="A33" i="8" s="1"/>
  <c r="A33" i="9" s="1"/>
  <c r="A33" i="10" s="1"/>
  <c r="A33" i="11" s="1"/>
  <c r="A33" i="12" s="1"/>
  <c r="A32" i="2"/>
  <c r="A31" i="2"/>
  <c r="A31" i="3" s="1"/>
  <c r="A31" i="4" s="1"/>
  <c r="A31" i="5" s="1"/>
  <c r="A31" i="6" s="1"/>
  <c r="A31" i="7" s="1"/>
  <c r="A31" i="8" s="1"/>
  <c r="A31" i="9" s="1"/>
  <c r="A31" i="10" s="1"/>
  <c r="A31" i="11" s="1"/>
  <c r="A31" i="12" s="1"/>
  <c r="C27" i="2"/>
  <c r="N5" i="2" s="1"/>
  <c r="B27" i="2"/>
  <c r="A26" i="2"/>
  <c r="A26" i="3" s="1"/>
  <c r="A26" i="4" s="1"/>
  <c r="A26" i="5" s="1"/>
  <c r="A26" i="6" s="1"/>
  <c r="A26" i="7" s="1"/>
  <c r="A26" i="8" s="1"/>
  <c r="A26" i="9" s="1"/>
  <c r="A26" i="10" s="1"/>
  <c r="A26" i="11" s="1"/>
  <c r="A26" i="12" s="1"/>
  <c r="A25" i="2"/>
  <c r="A24" i="2"/>
  <c r="A23" i="2"/>
  <c r="A23" i="3" s="1"/>
  <c r="A23" i="4" s="1"/>
  <c r="A23" i="5" s="1"/>
  <c r="A23" i="6" s="1"/>
  <c r="A23" i="7" s="1"/>
  <c r="A23" i="8" s="1"/>
  <c r="A23" i="9" s="1"/>
  <c r="A23" i="10" s="1"/>
  <c r="A23" i="11" s="1"/>
  <c r="A23" i="12" s="1"/>
  <c r="A22" i="2"/>
  <c r="A22" i="3" s="1"/>
  <c r="A22" i="4" s="1"/>
  <c r="A22" i="5" s="1"/>
  <c r="A22" i="6" s="1"/>
  <c r="A22" i="7" s="1"/>
  <c r="A22" i="8" s="1"/>
  <c r="A22" i="9" s="1"/>
  <c r="A22" i="10" s="1"/>
  <c r="A22" i="11" s="1"/>
  <c r="A22" i="12" s="1"/>
  <c r="A21" i="2"/>
  <c r="A21" i="3" s="1"/>
  <c r="A21" i="4" s="1"/>
  <c r="A21" i="5" s="1"/>
  <c r="A21" i="6" s="1"/>
  <c r="A21" i="7" s="1"/>
  <c r="A21" i="8" s="1"/>
  <c r="A21" i="9" s="1"/>
  <c r="A21" i="10" s="1"/>
  <c r="A21" i="11" s="1"/>
  <c r="A21" i="12" s="1"/>
  <c r="A20" i="2"/>
  <c r="A20" i="3" s="1"/>
  <c r="A20" i="4" s="1"/>
  <c r="A20" i="5" s="1"/>
  <c r="A20" i="6" s="1"/>
  <c r="A20" i="7" s="1"/>
  <c r="A20" i="8" s="1"/>
  <c r="A20" i="9" s="1"/>
  <c r="A20" i="10" s="1"/>
  <c r="A20" i="11" s="1"/>
  <c r="A20" i="12" s="1"/>
  <c r="A19" i="2"/>
  <c r="A19" i="3" s="1"/>
  <c r="A19" i="4" s="1"/>
  <c r="A19" i="5" s="1"/>
  <c r="A19" i="6" s="1"/>
  <c r="A19" i="7" s="1"/>
  <c r="A19" i="8" s="1"/>
  <c r="A19" i="9" s="1"/>
  <c r="A19" i="10" s="1"/>
  <c r="A19" i="11" s="1"/>
  <c r="A19" i="12" s="1"/>
  <c r="A18" i="2"/>
  <c r="A18" i="3" s="1"/>
  <c r="A18" i="4" s="1"/>
  <c r="A18" i="5" s="1"/>
  <c r="A18" i="6" s="1"/>
  <c r="A18" i="7" s="1"/>
  <c r="A18" i="8" s="1"/>
  <c r="A17" i="2"/>
  <c r="A16" i="2"/>
  <c r="A16" i="3" s="1"/>
  <c r="A16" i="4" s="1"/>
  <c r="A16" i="5" s="1"/>
  <c r="A16" i="6" s="1"/>
  <c r="A16" i="7" s="1"/>
  <c r="A16" i="8" s="1"/>
  <c r="A16" i="9" s="1"/>
  <c r="A16" i="10" s="1"/>
  <c r="A16" i="11" s="1"/>
  <c r="A16" i="12" s="1"/>
  <c r="A15" i="2"/>
  <c r="A15" i="3" s="1"/>
  <c r="A15" i="4" s="1"/>
  <c r="A15" i="5" s="1"/>
  <c r="A15" i="6" s="1"/>
  <c r="A15" i="7" s="1"/>
  <c r="A15" i="8" s="1"/>
  <c r="A15" i="9" s="1"/>
  <c r="A15" i="10" s="1"/>
  <c r="A15" i="11" s="1"/>
  <c r="A15" i="12" s="1"/>
  <c r="A14" i="2"/>
  <c r="A14" i="3" s="1"/>
  <c r="A14" i="4" s="1"/>
  <c r="A14" i="5" s="1"/>
  <c r="A14" i="6" s="1"/>
  <c r="A14" i="7" s="1"/>
  <c r="A14" i="8" s="1"/>
  <c r="A14" i="9" s="1"/>
  <c r="A14" i="10" s="1"/>
  <c r="A14" i="11" s="1"/>
  <c r="A14" i="12" s="1"/>
  <c r="A13" i="2"/>
  <c r="A12" i="2"/>
  <c r="C9" i="2"/>
  <c r="H4" i="2" s="1"/>
  <c r="B9" i="2"/>
  <c r="A8" i="2"/>
  <c r="A7" i="2"/>
  <c r="H6" i="2"/>
  <c r="A6" i="2"/>
  <c r="A5" i="2"/>
  <c r="A5" i="3" s="1"/>
  <c r="A5" i="4" s="1"/>
  <c r="A5" i="5" s="1"/>
  <c r="A5" i="6" s="1"/>
  <c r="A5" i="7" s="1"/>
  <c r="A5" i="8" s="1"/>
  <c r="A5" i="9" s="1"/>
  <c r="A5" i="10" s="1"/>
  <c r="A5" i="11" s="1"/>
  <c r="A5" i="12" s="1"/>
  <c r="K4" i="2"/>
  <c r="A4" i="2"/>
  <c r="C46" i="1"/>
  <c r="B46" i="1"/>
  <c r="C27" i="1"/>
  <c r="N5" i="1" s="1"/>
  <c r="B27" i="1"/>
  <c r="K5" i="1" s="1"/>
  <c r="C9" i="1"/>
  <c r="B9" i="1"/>
  <c r="H6" i="1"/>
  <c r="N6" i="7" l="1"/>
  <c r="F47" i="7" s="1"/>
  <c r="K6" i="7"/>
  <c r="F27" i="7" s="1"/>
  <c r="H5" i="6"/>
  <c r="H7" i="6" s="1"/>
  <c r="C9" i="13" s="1"/>
  <c r="K6" i="6"/>
  <c r="F27" i="6" s="1"/>
  <c r="H5" i="2"/>
  <c r="H7" i="2" s="1"/>
  <c r="N4" i="2"/>
  <c r="N6" i="1"/>
  <c r="F47" i="1" s="1"/>
  <c r="H5" i="1"/>
  <c r="H7" i="1" s="1"/>
  <c r="C4" i="13" s="1"/>
  <c r="H4" i="1"/>
  <c r="B4" i="13" s="1"/>
  <c r="N4" i="1"/>
  <c r="B6" i="13"/>
  <c r="H8" i="3"/>
  <c r="B5" i="13"/>
  <c r="H6" i="5"/>
  <c r="H7" i="5" s="1"/>
  <c r="C8" i="13" s="1"/>
  <c r="N5" i="5"/>
  <c r="N4" i="5"/>
  <c r="H4" i="5"/>
  <c r="N6" i="5"/>
  <c r="F47" i="5" s="1"/>
  <c r="B12" i="13"/>
  <c r="H8" i="9"/>
  <c r="N4" i="6"/>
  <c r="H4" i="6"/>
  <c r="N6" i="6"/>
  <c r="F47" i="6" s="1"/>
  <c r="H8" i="10"/>
  <c r="K6" i="1"/>
  <c r="F27" i="1" s="1"/>
  <c r="N5" i="11"/>
  <c r="H5" i="11"/>
  <c r="H7" i="11" s="1"/>
  <c r="K4" i="9"/>
  <c r="N5" i="10"/>
  <c r="H5" i="12"/>
  <c r="H7" i="12" s="1"/>
  <c r="C15" i="13" s="1"/>
  <c r="K4" i="4"/>
  <c r="H5" i="7"/>
  <c r="H7" i="7" s="1"/>
  <c r="K6" i="8"/>
  <c r="F27" i="8" s="1"/>
  <c r="N4" i="9"/>
  <c r="K4" i="1"/>
  <c r="N4" i="4"/>
  <c r="H8" i="4"/>
  <c r="K5" i="7"/>
  <c r="B13" i="13"/>
  <c r="K5" i="2"/>
  <c r="N6" i="10"/>
  <c r="F47" i="10" s="1"/>
  <c r="K6" i="12"/>
  <c r="F27" i="12" s="1"/>
  <c r="H5" i="8"/>
  <c r="H7" i="8" s="1"/>
  <c r="N6" i="2"/>
  <c r="F47" i="2" s="1"/>
  <c r="H8" i="12"/>
  <c r="C5" i="13" l="1"/>
  <c r="H8" i="2"/>
  <c r="D5" i="13" s="1"/>
  <c r="H8" i="1"/>
  <c r="D4" i="13" s="1"/>
  <c r="H8" i="5"/>
  <c r="B8" i="13"/>
  <c r="H9" i="1"/>
  <c r="E4" i="13" s="1"/>
  <c r="B9" i="13"/>
  <c r="B17" i="13" s="1"/>
  <c r="H8" i="6"/>
  <c r="H9" i="4"/>
  <c r="E7" i="13" s="1"/>
  <c r="D7" i="13"/>
  <c r="D13" i="13"/>
  <c r="H9" i="10"/>
  <c r="E13" i="13" s="1"/>
  <c r="H9" i="12"/>
  <c r="E15" i="13" s="1"/>
  <c r="D15" i="13"/>
  <c r="H9" i="9"/>
  <c r="E12" i="13" s="1"/>
  <c r="D12" i="13"/>
  <c r="C10" i="13"/>
  <c r="H8" i="7"/>
  <c r="H9" i="3"/>
  <c r="E6" i="13" s="1"/>
  <c r="D6" i="13"/>
  <c r="C11" i="13"/>
  <c r="H8" i="8"/>
  <c r="C14" i="13"/>
  <c r="H8" i="11"/>
  <c r="C17" i="13" l="1"/>
  <c r="C16" i="13"/>
  <c r="H9" i="2"/>
  <c r="E5" i="13" s="1"/>
  <c r="H9" i="6"/>
  <c r="E9" i="13" s="1"/>
  <c r="D9" i="13"/>
  <c r="D10" i="13"/>
  <c r="H9" i="7"/>
  <c r="E10" i="13" s="1"/>
  <c r="B16" i="13"/>
  <c r="H9" i="8"/>
  <c r="E11" i="13" s="1"/>
  <c r="D11" i="13"/>
  <c r="D8" i="13"/>
  <c r="H9" i="5"/>
  <c r="E8" i="13" s="1"/>
  <c r="D14" i="13"/>
  <c r="H9" i="11"/>
  <c r="E14" i="13" s="1"/>
  <c r="D17" i="13" l="1"/>
  <c r="E17" i="13" s="1"/>
  <c r="D16" i="13"/>
  <c r="G22" i="13" l="1"/>
  <c r="E16" i="13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<sst xmlns="http://schemas.openxmlformats.org/spreadsheetml/2006/main" count="451" uniqueCount="78">
  <si>
    <t>ניהול תקציב משפחתי - ינואר</t>
  </si>
  <si>
    <t>הכנסות</t>
  </si>
  <si>
    <t>תקציב</t>
  </si>
  <si>
    <t>בפועל</t>
  </si>
  <si>
    <t>הערות</t>
  </si>
  <si>
    <t>סיכום חודשי</t>
  </si>
  <si>
    <t>מדד</t>
  </si>
  <si>
    <t>סכום</t>
  </si>
  <si>
    <t>משכורת 1</t>
  </si>
  <si>
    <t>סה"כ הכנסות</t>
  </si>
  <si>
    <t>משכורת 2</t>
  </si>
  <si>
    <t>הוצאות קבועות</t>
  </si>
  <si>
    <t>הוצאות</t>
  </si>
  <si>
    <t>קצבאות / ביטוח לאומי</t>
  </si>
  <si>
    <t>הוצאות משתנות</t>
  </si>
  <si>
    <t>תזרים</t>
  </si>
  <si>
    <t>הכנסה נוספת</t>
  </si>
  <si>
    <t>סה"כ הוצאות</t>
  </si>
  <si>
    <t>אחר</t>
  </si>
  <si>
    <t>תזרים חודשי</t>
  </si>
  <si>
    <t>אחוז חיסכון</t>
  </si>
  <si>
    <t>שכירות / משכנתא</t>
  </si>
  <si>
    <t>ועד בית</t>
  </si>
  <si>
    <t>ארנונה</t>
  </si>
  <si>
    <t>חשמל</t>
  </si>
  <si>
    <t>מים</t>
  </si>
  <si>
    <t>גז</t>
  </si>
  <si>
    <t>אינטרנט</t>
  </si>
  <si>
    <t>סלולר</t>
  </si>
  <si>
    <t>ביטוחים</t>
  </si>
  <si>
    <t>קופות / חיסכון קבוע</t>
  </si>
  <si>
    <t>הלוואות</t>
  </si>
  <si>
    <t>חוגים / מסגרות קבועות</t>
  </si>
  <si>
    <t>מנויים</t>
  </si>
  <si>
    <t>תרומות קבועות</t>
  </si>
  <si>
    <t>סה"כ הוצאות קבועות</t>
  </si>
  <si>
    <t>סופר / מזון</t>
  </si>
  <si>
    <t>פארם</t>
  </si>
  <si>
    <t>דלק / תחבורה</t>
  </si>
  <si>
    <t>מסעדות / קפה</t>
  </si>
  <si>
    <t>ביגוד והנעלה</t>
  </si>
  <si>
    <t>בריאות</t>
  </si>
  <si>
    <t>בילויים</t>
  </si>
  <si>
    <t>מתנות ואירועים</t>
  </si>
  <si>
    <t>תחזוקת בית</t>
  </si>
  <si>
    <t>חינוך / ילדים</t>
  </si>
  <si>
    <t>חופשות</t>
  </si>
  <si>
    <t>משיכת מזומן</t>
  </si>
  <si>
    <t>חד פעמי</t>
  </si>
  <si>
    <t>שונות</t>
  </si>
  <si>
    <t>סה"כ הוצאות משתנות</t>
  </si>
  <si>
    <t>ניהול תקציב משפחתי - פברואר</t>
  </si>
  <si>
    <t>ניהול תקציב משפחתי - מרץ</t>
  </si>
  <si>
    <t>ניהול תקציב משפחתי - אפריל</t>
  </si>
  <si>
    <t>ניהול תקציב משפחתי - מאי</t>
  </si>
  <si>
    <t>ניהול תקציב משפחתי - יוני</t>
  </si>
  <si>
    <t>ניהול תקציב משפחתי - יולי</t>
  </si>
  <si>
    <t>ניהול תקציב משפחתי - אוגוסט</t>
  </si>
  <si>
    <t>ניהול תקציב משפחתי - ספטמבר</t>
  </si>
  <si>
    <t>ניהול תקציב משפחתי - אוקטובר</t>
  </si>
  <si>
    <t>ניהול תקציב משפחתי - נובמבר</t>
  </si>
  <si>
    <t>ניהול תקציב משפחתי - דצמבר</t>
  </si>
  <si>
    <t>סיכום שנתי - תקציב משפחתי</t>
  </si>
  <si>
    <t>חודש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</si>
  <si>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</si>
  <si>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</si>
  <si>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</si>
  <si>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</si>
  <si>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</si>
  <si>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</si>
  <si>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</si>
  <si>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</si>
  <si>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</si>
  <si>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</si>
  <si>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</si>
  <si>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</si>
  <si>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סה"כ שנתי</t>
  </si>
  <si>
    <t>ממוצע חודשי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</si>
</sst>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₪#,##0;[Red]\-\₪#,##0;\₪0"/>
  </numFmts>
  <fonts count="6">
    <font>
      <sz val="11"/>
      <name val="Carlito"/>
    </font>
    <font>
      <b/>
      <sz val="16"/>
      <color rgb="FFFFFFFF"/>
      <name val="Carlito"/>
    </font>
    <font>
      <b/>
      <sz val="11"/>
      <name val="Carlito"/>
    </font>
    <font>
      <b/>
      <sz val="10"/>
      <name val="Arial"/>
    </font>
    <font>
      <sz val="10"/>
      <name val="Arial"/>
    </font>
    <font>
      <b/>
      <sz val="12"/>
      <color rgb="FF000000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EAF2F8"/>
      </patternFill>
    </fill>
    <fill>
      <patternFill patternType="solid">
        <fgColor rgb="FFE2F0D9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</borders>
  <cellStyleXfs count="1">
    <xf numFmtId="0" fontId="0" fillId="0" borderId="1"/>
  </cellStyleXfs>
  <cellXfs count="20">
    <xf numFmtId="0" fontId="0" fillId="0" borderId="0" xfId="0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/>
    <xf numFmtId="0" fontId="2" fillId="4" borderId="1" xfId="0" applyFont="1" applyFill="1"/>
    <xf numFmtId="164" fontId="0" fillId="0" borderId="0" xfId="0" applyNumberFormat="1" applyBorder="1"/>
    <xf numFmtId="164" fontId="2" fillId="4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/>
    <xf numFmtId="9" fontId="0" fillId="0" borderId="0" xfId="0" applyNumberFormat="1" applyBorder="1"/>
    <xf numFmtId="9" fontId="2" fillId="4" borderId="0" xfId="0" applyNumberFormat="1" applyFont="1" applyFill="1" applyBorder="1"/>
    <xf numFmtId="0" fontId="3" fillId="5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9" fontId="2" fillId="4" borderId="1" xfId="0" applyNumberFormat="1" applyFont="1" applyFill="1"/>
    <xf numFmtId="0" fontId="5" fillId="6" borderId="3" xfId="0" applyFont="1" applyFill="1" applyBorder="1" applyAlignment="1">
      <alignment horizontal="center" vertical="center" readingOrder="2"/>
    </xf>
    <xf numFmtId="0" fontId="0" fillId="6" borderId="3" xfId="0" applyFill="1" applyBorder="1"/>
    <xf numFmtId="0" fontId="1" fillId="2" borderId="1" xfId="0" applyFont="1" applyFill="1" applyAlignment="1">
      <alignment horizontal="center"/>
    </xf>
    <xf numFmtId="0" fontId="0" fillId="0" borderId="1" xfId="0"/>
    <xf numFmtId="0" fontId="2" fillId="3" borderId="1" xfId="0" applyFont="1" applyFill="1" applyAlignment="1">
      <alignment horizontal="center" vertical="center"/>
    </xf>
  </cellXfs>
  <cellStyles count="1">
    <cellStyle name="Normal" xfId="0" builtinId="0"/>
  </cellStyles>
  <dxfs count="62"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bgColor rgb="FFF8CBAD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22/10/relationships/richValueRel" Target="richData/richValueRel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ינואר!$K$3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ינואר!$J$4:$J$5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ינואר!$K$4:$K$5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40-4683-81EF-85C12D81769C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ינואר!$N$3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ינואר!$M$4:$M$5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ינואר!$N$4:$N$5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7C-4A42-9350-C4056A39A515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פברואר!$K$3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פברואר!$J$4:$J$5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פברואר!$K$4:$K$5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4-4A3A-BFD6-42155A7F0FE6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פברואר!$N$3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פברואר!$M$4:$M$5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פברואר!$N$4:$N$5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31-4CE5-B43F-5DC96C4E582C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מרץ!$K$3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מרץ!$J$4:$J$5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מרץ!$K$4:$K$5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AC-4E3C-A6B7-C87E57EE5E4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מרץ!$N$3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מרץ!$M$4:$M$5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מרץ!$N$4:$N$5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5-4A3F-AF16-9B0773154DB9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אפריל!$K$3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אפריל!$J$4:$J$5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אפריל!$K$4:$K$5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29-46FD-B10D-3DD8722759E4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אפריל!$N$3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אפריל!$M$4:$M$5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אפריל!$N$4:$N$5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49-48CD-926C-A1F02EA2B866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מאי!$K$3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מאי!$J$4:$J$5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מאי!$K$4:$K$5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C7-4E05-8044-2ACF33631643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מאי!$N$3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מאי!$M$4:$M$5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מאי!$N$4:$N$5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EC-4EC3-B0CC-87ABC87D879F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יוני!$K$3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יוני!$J$4:$J$5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יוני!$K$4:$K$5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04-4589-B501-9DF5E3E6678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יוני!$N$3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יוני!$M$4:$M$5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יוני!$N$4:$N$5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62-4BA9-B547-FE3367D8ED7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יולי!$K$3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יולי!$J$4:$J$5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יולי!$K$4:$K$5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74-4D16-9835-3CF7ABA78C5E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יולי!$N$3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יולי!$M$4:$M$5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יולי!$N$4:$N$5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55-4690-A229-541A43F4468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אוגוסט!$K$3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אוגוסט!$J$4:$J$5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אוגוסט!$K$4:$K$5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9D-491F-9CAF-674EFF452864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אוגוסט!$N$3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אוגוסט!$M$4:$M$5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אוגוסט!$N$4:$N$5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7-4CC0-8E01-8D5FABA4DC9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ספטמבר!$K$3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ספטמבר!$J$4:$J$5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ספטמבר!$K$4:$K$5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0-43BE-BF2F-376393D1D9D1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ספטמבר!$N$3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ספטמבר!$M$4:$M$5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ספטמבר!$N$4:$N$5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3D-49F7-A9D6-22F84AC2E0F4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אוקטובר!$K$3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אוקטובר!$J$4:$J$5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אוקטובר!$K$4:$K$5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E-4625-B085-D6E9076147A4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אוקטובר!$N$3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אוקטובר!$M$4:$M$5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אוקטובר!$N$4:$N$5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DB-4039-9CBA-3F805D8604A6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נובמבר!$K$3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נובמבר!$J$4:$J$5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נובמבר!$K$4:$K$5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49-4975-A6FB-B894DBDF2A2D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נובמבר!$N$3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נובמבר!$M$4:$M$5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נובמבר!$N$4:$N$5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93-42E4-9236-A3B3C388ED3C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תכנון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דצמבר!$K$3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דצמבר!$J$4:$J$5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דצמבר!$K$4:$K$5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E4-4002-9F27-A4C073E13798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he-IL"/>
              <a:t>תקציב - ביצוע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דצמבר!$N$3</c:f>
              <c:strCache>
                <c:ptCount val="1"/>
                <c:pt idx="0">
                  <c:v>סכום</c:v>
                </c:pt>
              </c:strCache>
            </c:strRef>
          </c:tx>
          <c:spPr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דצמבר!$M$4:$M$5</c:f>
              <c:strCache>
                <c:ptCount val="2"/>
                <c:pt idx="0">
                  <c:v>הכנסות</c:v>
                </c:pt>
                <c:pt idx="1">
                  <c:v>הוצאות</c:v>
                </c:pt>
              </c:strCache>
            </c:strRef>
          </c:cat>
          <c:val>
            <c:numRef>
              <c:f>דצמבר!$N$4:$N$5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07-4A55-8275-D302B4245A16}"/>
            </c:ext>
          </c:extLst>
        </c:ser>
        <c:dLbls>
          <c:showLegendKey val="1"/>
          <c:showVal val="1"/>
          <c:showCatName val="0"/>
          <c:showSerName val="0"/>
          <c:showPercent val="1"/>
          <c:showBubbleSize val="1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he-IL"/>
                  <a:t>סכום</a:t>
                </a:r>
              </a:p>
            </c:rich>
          </c:tx>
          <c:overlay val="1"/>
        </c:title>
        <c:numFmt formatCode="#,##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spPr>
    <a:ln>
      <a:noFill/>
      <a:prstDash val="solid"/>
    </a:ln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הכנסות</c:v>
          </c:tx>
          <c:spPr>
            <a:ln>
              <a:prstDash val="solid"/>
            </a:ln>
          </c:spPr>
          <c:invertIfNegative val="1"/>
          <c:cat>
            <c:strRef>
              <c:f>'סיכום שנתי'!$A$4:$A$15</c:f>
              <c:strCache>
                <c:ptCount val="12"/>
                <c:pt idx="0">
                  <c:v>ינואר</c:v>
                </c:pt>
                <c:pt idx="1">
                  <c:v>פברואר</c:v>
                </c:pt>
                <c:pt idx="2">
                  <c:v>מרץ</c:v>
                </c:pt>
                <c:pt idx="3">
                  <c:v>אפריל</c:v>
                </c:pt>
                <c:pt idx="4">
                  <c:v>מאי</c:v>
                </c:pt>
                <c:pt idx="5">
                  <c:v>יוני</c:v>
                </c:pt>
                <c:pt idx="6">
                  <c:v>יולי</c:v>
                </c:pt>
                <c:pt idx="7">
                  <c:v>אוגוסט</c:v>
                </c:pt>
                <c:pt idx="8">
                  <c:v>ספטמבר</c:v>
                </c:pt>
                <c:pt idx="9">
                  <c:v>אוקטובר</c:v>
                </c:pt>
                <c:pt idx="10">
                  <c:v>נובמבר</c:v>
                </c:pt>
                <c:pt idx="11">
                  <c:v>דצמבר</c:v>
                </c:pt>
              </c:strCache>
            </c:strRef>
          </c:cat>
          <c:val>
            <c:numRef>
              <c:f>'סיכום שנתי'!$B$4:$B$15</c:f>
              <c:numCache>
                <c:formatCode>\₪#,##0;[Red]\-\₪#,##0;\₪0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B9-4EB0-8154-F6CCED6791E9}"/>
            </c:ext>
          </c:extLst>
        </c:ser>
        <c:ser>
          <c:idx val="1"/>
          <c:order val="1"/>
          <c:tx>
            <c:v>הוצאות</c:v>
          </c:tx>
          <c:spPr>
            <a:ln>
              <a:prstDash val="solid"/>
            </a:ln>
          </c:spPr>
          <c:invertIfNegative val="1"/>
          <c:cat>
            <c:strRef>
              <c:f>'סיכום שנתי'!$A$4:$A$15</c:f>
              <c:strCache>
                <c:ptCount val="12"/>
                <c:pt idx="0">
                  <c:v>ינואר</c:v>
                </c:pt>
                <c:pt idx="1">
                  <c:v>פברואר</c:v>
                </c:pt>
                <c:pt idx="2">
                  <c:v>מרץ</c:v>
                </c:pt>
                <c:pt idx="3">
                  <c:v>אפריל</c:v>
                </c:pt>
                <c:pt idx="4">
                  <c:v>מאי</c:v>
                </c:pt>
                <c:pt idx="5">
                  <c:v>יוני</c:v>
                </c:pt>
                <c:pt idx="6">
                  <c:v>יולי</c:v>
                </c:pt>
                <c:pt idx="7">
                  <c:v>אוגוסט</c:v>
                </c:pt>
                <c:pt idx="8">
                  <c:v>ספטמבר</c:v>
                </c:pt>
                <c:pt idx="9">
                  <c:v>אוקטובר</c:v>
                </c:pt>
                <c:pt idx="10">
                  <c:v>נובמבר</c:v>
                </c:pt>
                <c:pt idx="11">
                  <c:v>דצמבר</c:v>
                </c:pt>
              </c:strCache>
            </c:strRef>
          </c:cat>
          <c:val>
            <c:numRef>
              <c:f>'סיכום שנתי'!$C$4:$C$15</c:f>
              <c:numCache>
                <c:formatCode>\₪#,##0;[Red]\-\₪#,##0;\₪0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B9-4EB0-8154-F6CCED679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593863</xdr:colOff>
      <xdr:row>0</xdr:row>
      <xdr:rowOff>0</xdr:rowOff>
    </xdr:from>
    <xdr:to>
      <xdr:col>19</xdr:col>
      <xdr:colOff>478790</xdr:colOff>
      <xdr:row>17</xdr:row>
      <xdr:rowOff>93980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38467BD-000E-7836-457D-EAFFB83F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534310" y="0"/>
          <a:ext cx="3199627" cy="314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640080</xdr:colOff>
      <xdr:row>0</xdr:row>
      <xdr:rowOff>0</xdr:rowOff>
    </xdr:from>
    <xdr:to>
      <xdr:col>19</xdr:col>
      <xdr:colOff>532627</xdr:colOff>
      <xdr:row>17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0BF36C-D8E5-4EC6-9828-D3329B5A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480473" y="0"/>
          <a:ext cx="320724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434340</xdr:colOff>
      <xdr:row>0</xdr:row>
      <xdr:rowOff>0</xdr:rowOff>
    </xdr:from>
    <xdr:to>
      <xdr:col>19</xdr:col>
      <xdr:colOff>326887</xdr:colOff>
      <xdr:row>17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A576F2-45D5-46FF-9814-6ECEE4C08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686213" y="0"/>
          <a:ext cx="320724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571500</xdr:colOff>
      <xdr:row>0</xdr:row>
      <xdr:rowOff>0</xdr:rowOff>
    </xdr:from>
    <xdr:to>
      <xdr:col>19</xdr:col>
      <xdr:colOff>466587</xdr:colOff>
      <xdr:row>17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900ADEB-A65F-436E-A171-577C879D6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546513" y="0"/>
          <a:ext cx="320978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426720</xdr:colOff>
      <xdr:row>0</xdr:row>
      <xdr:rowOff>83820</xdr:rowOff>
    </xdr:from>
    <xdr:to>
      <xdr:col>19</xdr:col>
      <xdr:colOff>321807</xdr:colOff>
      <xdr:row>18</xdr:row>
      <xdr:rowOff>10160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DECA7C1-37D9-4AEE-A211-09E7ACE8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691293" y="83820"/>
          <a:ext cx="320978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441960</xdr:colOff>
      <xdr:row>0</xdr:row>
      <xdr:rowOff>91440</xdr:rowOff>
    </xdr:from>
    <xdr:to>
      <xdr:col>19</xdr:col>
      <xdr:colOff>330477</xdr:colOff>
      <xdr:row>18</xdr:row>
      <xdr:rowOff>19832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588A76-6985-D339-8F1C-48385ACCE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682623" y="91440"/>
          <a:ext cx="3203217" cy="315927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358140</xdr:colOff>
      <xdr:row>0</xdr:row>
      <xdr:rowOff>121920</xdr:rowOff>
    </xdr:from>
    <xdr:to>
      <xdr:col>19</xdr:col>
      <xdr:colOff>246657</xdr:colOff>
      <xdr:row>18</xdr:row>
      <xdr:rowOff>50312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404E7F-FA17-D7AC-1BA2-E655CC0340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766443" y="121920"/>
          <a:ext cx="3203217" cy="31592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411480</xdr:colOff>
      <xdr:row>0</xdr:row>
      <xdr:rowOff>0</xdr:rowOff>
    </xdr:from>
    <xdr:to>
      <xdr:col>19</xdr:col>
      <xdr:colOff>299997</xdr:colOff>
      <xdr:row>17</xdr:row>
      <xdr:rowOff>99842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31B2388-C061-4A90-4059-E480C1CBC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713103" y="0"/>
          <a:ext cx="3203217" cy="315546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541020</xdr:colOff>
      <xdr:row>0</xdr:row>
      <xdr:rowOff>76200</xdr:rowOff>
    </xdr:from>
    <xdr:to>
      <xdr:col>19</xdr:col>
      <xdr:colOff>429537</xdr:colOff>
      <xdr:row>18</xdr:row>
      <xdr:rowOff>782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760F93-B0CC-D235-C1A7-E99F39048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48583563" y="76200"/>
          <a:ext cx="3203217" cy="315546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632460</xdr:colOff>
      <xdr:row>0</xdr:row>
      <xdr:rowOff>220980</xdr:rowOff>
    </xdr:from>
    <xdr:to>
      <xdr:col>19</xdr:col>
      <xdr:colOff>519927</xdr:colOff>
      <xdr:row>18</xdr:row>
      <xdr:rowOff>147320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1F6D253-8820-4411-90DB-5FFBA6FC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493173" y="220980"/>
          <a:ext cx="320216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14</xdr:col>
      <xdr:colOff>624840</xdr:colOff>
      <xdr:row>0</xdr:row>
      <xdr:rowOff>0</xdr:rowOff>
    </xdr:from>
    <xdr:to>
      <xdr:col>19</xdr:col>
      <xdr:colOff>512307</xdr:colOff>
      <xdr:row>17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0C2B59A-12D2-40A0-AD1B-37DE23B8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500793" y="0"/>
          <a:ext cx="320216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5220000" cy="23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5</xdr:col>
      <xdr:colOff>0</xdr:colOff>
      <xdr:row>29</xdr:row>
      <xdr:rowOff>0</xdr:rowOff>
    </xdr:from>
    <xdr:ext cx="5220000" cy="23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twoCellAnchor editAs="oneCell">
    <xdr:from>
      <xdr:col>15</xdr:col>
      <xdr:colOff>0</xdr:colOff>
      <xdr:row>0</xdr:row>
      <xdr:rowOff>0</xdr:rowOff>
    </xdr:from>
    <xdr:to>
      <xdr:col>19</xdr:col>
      <xdr:colOff>550407</xdr:colOff>
      <xdr:row>17</xdr:row>
      <xdr:rowOff>101600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5AF90C-5EAC-4A82-8AF5-E2CA6408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462693" y="0"/>
          <a:ext cx="3202167" cy="3157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365760</xdr:colOff>
      <xdr:row>0</xdr:row>
      <xdr:rowOff>0</xdr:rowOff>
    </xdr:from>
    <xdr:to>
      <xdr:col>20</xdr:col>
      <xdr:colOff>253227</xdr:colOff>
      <xdr:row>17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5EDA51-81B0-4AEB-8352-43EA3EAE7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096933" y="0"/>
          <a:ext cx="3202167" cy="315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rightToLeft="1" topLeftCell="A12" workbookViewId="0">
      <selection activeCell="C15" sqref="C15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0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">
        <v>8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">
        <v>10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">
        <v>13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">
        <v>16</v>
      </c>
      <c r="B7" s="5"/>
      <c r="C7" s="5"/>
      <c r="G7" s="3" t="s">
        <v>17</v>
      </c>
      <c r="H7" s="6">
        <f>H5+H6</f>
        <v>0</v>
      </c>
    </row>
    <row r="8" spans="1:14">
      <c r="A8" t="s">
        <v>18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">
        <v>21</v>
      </c>
      <c r="B12" s="5"/>
      <c r="C12" s="5"/>
    </row>
    <row r="13" spans="1:14">
      <c r="A13" t="s">
        <v>22</v>
      </c>
      <c r="B13" s="5"/>
      <c r="C13" s="5"/>
    </row>
    <row r="14" spans="1:14">
      <c r="A14" t="s">
        <v>23</v>
      </c>
      <c r="B14" s="5"/>
      <c r="C14" s="5"/>
    </row>
    <row r="15" spans="1:14">
      <c r="A15" t="s">
        <v>24</v>
      </c>
      <c r="B15" s="5"/>
      <c r="C15" s="5"/>
    </row>
    <row r="16" spans="1:14">
      <c r="A16" t="s">
        <v>25</v>
      </c>
      <c r="B16" s="5"/>
      <c r="C16" s="5"/>
    </row>
    <row r="17" spans="1:14">
      <c r="A17" t="s">
        <v>26</v>
      </c>
      <c r="B17" s="5"/>
      <c r="C17" s="5"/>
    </row>
    <row r="18" spans="1:14">
      <c r="A18" t="s">
        <v>27</v>
      </c>
      <c r="B18" s="5"/>
      <c r="C18" s="5"/>
    </row>
    <row r="19" spans="1:14">
      <c r="A19" t="s">
        <v>28</v>
      </c>
      <c r="B19" s="5"/>
      <c r="C19" s="5"/>
    </row>
    <row r="20" spans="1:14">
      <c r="A20" t="s">
        <v>29</v>
      </c>
      <c r="B20" s="5"/>
      <c r="C20" s="5"/>
    </row>
    <row r="21" spans="1:14">
      <c r="A21" t="s">
        <v>30</v>
      </c>
      <c r="B21" s="5"/>
      <c r="C21" s="5"/>
    </row>
    <row r="22" spans="1:14">
      <c r="A22" t="s">
        <v>31</v>
      </c>
      <c r="B22" s="5"/>
      <c r="C22" s="5"/>
    </row>
    <row r="23" spans="1:14">
      <c r="A23" t="s">
        <v>32</v>
      </c>
      <c r="B23" s="5"/>
      <c r="C23" s="5"/>
    </row>
    <row r="24" spans="1:14">
      <c r="A24" t="s">
        <v>33</v>
      </c>
      <c r="B24" s="5"/>
      <c r="C24" s="5"/>
    </row>
    <row r="25" spans="1:14">
      <c r="A25" t="s">
        <v>34</v>
      </c>
      <c r="B25" s="5"/>
      <c r="C25" s="5"/>
    </row>
    <row r="26" spans="1:14">
      <c r="A26" t="s">
        <v>18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">
        <v>36</v>
      </c>
      <c r="B31" s="5"/>
      <c r="C31" s="5"/>
    </row>
    <row r="32" spans="1:14">
      <c r="A32" t="s">
        <v>37</v>
      </c>
      <c r="B32" s="5"/>
      <c r="C32" s="5"/>
    </row>
    <row r="33" spans="1:14">
      <c r="A33" t="s">
        <v>38</v>
      </c>
      <c r="B33" s="5"/>
      <c r="C33" s="5"/>
    </row>
    <row r="34" spans="1:14">
      <c r="A34" t="s">
        <v>39</v>
      </c>
      <c r="B34" s="5"/>
      <c r="C34" s="5"/>
    </row>
    <row r="35" spans="1:14">
      <c r="A35" t="s">
        <v>40</v>
      </c>
      <c r="B35" s="5"/>
      <c r="C35" s="5"/>
    </row>
    <row r="36" spans="1:14">
      <c r="A36" t="s">
        <v>41</v>
      </c>
      <c r="B36" s="5"/>
      <c r="C36" s="5"/>
    </row>
    <row r="37" spans="1:14">
      <c r="A37" t="s">
        <v>42</v>
      </c>
      <c r="B37" s="5"/>
      <c r="C37" s="5"/>
    </row>
    <row r="38" spans="1:14">
      <c r="A38" t="s">
        <v>43</v>
      </c>
      <c r="B38" s="5"/>
      <c r="C38" s="5"/>
    </row>
    <row r="39" spans="1:14">
      <c r="A39" t="s">
        <v>44</v>
      </c>
      <c r="B39" s="5"/>
      <c r="C39" s="5"/>
    </row>
    <row r="40" spans="1:14">
      <c r="A40" t="s">
        <v>45</v>
      </c>
      <c r="B40" s="5"/>
      <c r="C40" s="5"/>
    </row>
    <row r="41" spans="1:14">
      <c r="A41" t="s">
        <v>46</v>
      </c>
      <c r="B41" s="5"/>
      <c r="C41" s="5"/>
    </row>
    <row r="42" spans="1:14">
      <c r="A42" t="s">
        <v>47</v>
      </c>
      <c r="B42" s="5"/>
      <c r="C42" s="5"/>
    </row>
    <row r="43" spans="1:14">
      <c r="A43" t="s">
        <v>48</v>
      </c>
      <c r="B43" s="5"/>
      <c r="C43" s="5"/>
    </row>
    <row r="44" spans="1:14">
      <c r="A44" t="s">
        <v>49</v>
      </c>
      <c r="B44" s="5"/>
      <c r="C44" s="5"/>
    </row>
    <row r="45" spans="1:14">
      <c r="A45" t="s">
        <v>18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61" priority="2">
      <formula>$K$6&lt;0</formula>
    </cfRule>
    <cfRule type="expression" dxfId="60" priority="3">
      <formula>$K$6&gt;=0</formula>
    </cfRule>
  </conditionalFormatting>
  <conditionalFormatting sqref="F47:N48">
    <cfRule type="expression" dxfId="59" priority="4">
      <formula>$N$6&lt;0</formula>
    </cfRule>
    <cfRule type="expression" dxfId="58" priority="5">
      <formula>$N$6&gt;=0</formula>
    </cfRule>
  </conditionalFormatting>
  <conditionalFormatting sqref="H8">
    <cfRule type="cellIs" dxfId="57" priority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8"/>
  <sheetViews>
    <sheetView rightToLeft="1" topLeftCell="A21" workbookViewId="0">
      <selection activeCell="C17" sqref="C17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51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ינואר!A4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ינואר!A5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ינואר!A6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ינואר!A7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ינואר!A8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ינואר!A12</f>
        <v>שכירות / משכנתא</v>
      </c>
      <c r="B12" s="5"/>
      <c r="C12" s="5"/>
    </row>
    <row r="13" spans="1:14">
      <c r="A13" t="str">
        <f>ינואר!A13</f>
        <v>ועד בית</v>
      </c>
      <c r="B13" s="5"/>
      <c r="C13" s="5"/>
    </row>
    <row r="14" spans="1:14">
      <c r="A14" t="str">
        <f>ינואר!A14</f>
        <v>ארנונה</v>
      </c>
      <c r="B14" s="5"/>
      <c r="C14" s="5"/>
    </row>
    <row r="15" spans="1:14">
      <c r="A15" t="str">
        <f>ינואר!A15</f>
        <v>חשמל</v>
      </c>
      <c r="B15" s="5"/>
      <c r="C15" s="5"/>
    </row>
    <row r="16" spans="1:14">
      <c r="A16" t="str">
        <f>ינואר!A16</f>
        <v>מים</v>
      </c>
      <c r="B16" s="5"/>
      <c r="C16" s="5"/>
    </row>
    <row r="17" spans="1:14">
      <c r="A17" t="str">
        <f>ינואר!A17</f>
        <v>גז</v>
      </c>
      <c r="B17" s="5"/>
      <c r="C17" s="5"/>
    </row>
    <row r="18" spans="1:14">
      <c r="A18" t="str">
        <f>ינואר!A18</f>
        <v>אינטרנט</v>
      </c>
      <c r="B18" s="5"/>
      <c r="C18" s="5"/>
    </row>
    <row r="19" spans="1:14">
      <c r="A19" t="str">
        <f>ינואר!A19</f>
        <v>סלולר</v>
      </c>
      <c r="B19" s="5"/>
      <c r="C19" s="5"/>
    </row>
    <row r="20" spans="1:14">
      <c r="A20" t="str">
        <f>ינואר!A20</f>
        <v>ביטוחים</v>
      </c>
      <c r="B20" s="5"/>
      <c r="C20" s="5"/>
    </row>
    <row r="21" spans="1:14">
      <c r="A21" t="str">
        <f>ינואר!A21</f>
        <v>קופות / חיסכון קבוע</v>
      </c>
      <c r="B21" s="5"/>
      <c r="C21" s="5"/>
    </row>
    <row r="22" spans="1:14">
      <c r="A22" t="str">
        <f>ינואר!A22</f>
        <v>הלוואות</v>
      </c>
      <c r="B22" s="5"/>
      <c r="C22" s="5"/>
    </row>
    <row r="23" spans="1:14">
      <c r="A23" t="str">
        <f>ינואר!A23</f>
        <v>חוגים / מסגרות קבועות</v>
      </c>
      <c r="B23" s="5"/>
      <c r="C23" s="5"/>
    </row>
    <row r="24" spans="1:14">
      <c r="A24" t="str">
        <f>ינואר!A24</f>
        <v>מנויים</v>
      </c>
      <c r="B24" s="5"/>
      <c r="C24" s="5"/>
    </row>
    <row r="25" spans="1:14">
      <c r="A25" t="str">
        <f>ינואר!A25</f>
        <v>תרומות קבועות</v>
      </c>
      <c r="B25" s="5"/>
      <c r="C25" s="5"/>
    </row>
    <row r="26" spans="1:14">
      <c r="A26" t="str">
        <f>ינואר!A26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ינואר!A31</f>
        <v>סופר / מזון</v>
      </c>
      <c r="B31" s="5"/>
      <c r="C31" s="5"/>
    </row>
    <row r="32" spans="1:14">
      <c r="A32" t="str">
        <f>ינואר!A32</f>
        <v>פארם</v>
      </c>
      <c r="B32" s="5"/>
      <c r="C32" s="5"/>
    </row>
    <row r="33" spans="1:14">
      <c r="A33" t="str">
        <f>ינואר!A33</f>
        <v>דלק / תחבורה</v>
      </c>
      <c r="B33" s="5"/>
      <c r="C33" s="5"/>
    </row>
    <row r="34" spans="1:14">
      <c r="A34" t="str">
        <f>ינואר!A34</f>
        <v>מסעדות / קפה</v>
      </c>
      <c r="B34" s="5"/>
      <c r="C34" s="5"/>
    </row>
    <row r="35" spans="1:14">
      <c r="A35" t="str">
        <f>ינואר!A35</f>
        <v>ביגוד והנעלה</v>
      </c>
      <c r="B35" s="5"/>
      <c r="C35" s="5"/>
    </row>
    <row r="36" spans="1:14">
      <c r="A36" t="str">
        <f>ינואר!A36</f>
        <v>בריאות</v>
      </c>
      <c r="B36" s="5"/>
      <c r="C36" s="5"/>
    </row>
    <row r="37" spans="1:14">
      <c r="A37" t="str">
        <f>ינואר!A37</f>
        <v>בילויים</v>
      </c>
      <c r="B37" s="5"/>
      <c r="C37" s="5"/>
    </row>
    <row r="38" spans="1:14">
      <c r="A38" t="str">
        <f>ינואר!A38</f>
        <v>מתנות ואירועים</v>
      </c>
      <c r="B38" s="5"/>
      <c r="C38" s="5"/>
    </row>
    <row r="39" spans="1:14">
      <c r="A39" t="str">
        <f>ינואר!A39</f>
        <v>תחזוקת בית</v>
      </c>
      <c r="B39" s="5"/>
      <c r="C39" s="5"/>
    </row>
    <row r="40" spans="1:14">
      <c r="A40" t="str">
        <f>ינואר!A40</f>
        <v>חינוך / ילדים</v>
      </c>
      <c r="B40" s="5"/>
      <c r="C40" s="5"/>
    </row>
    <row r="41" spans="1:14">
      <c r="A41" t="str">
        <f>ינואר!A41</f>
        <v>חופשות</v>
      </c>
      <c r="B41" s="5"/>
      <c r="C41" s="5"/>
    </row>
    <row r="42" spans="1:14">
      <c r="A42" t="str">
        <f>ינואר!A42</f>
        <v>משיכת מזומן</v>
      </c>
      <c r="B42" s="5"/>
      <c r="C42" s="5"/>
    </row>
    <row r="43" spans="1:14">
      <c r="A43" t="str">
        <f>ינואר!A43</f>
        <v>חד פעמי</v>
      </c>
      <c r="B43" s="5"/>
      <c r="C43" s="5"/>
    </row>
    <row r="44" spans="1:14">
      <c r="A44" t="str">
        <f>ינואר!A44</f>
        <v>שונות</v>
      </c>
      <c r="B44" s="5"/>
      <c r="C44" s="5"/>
    </row>
    <row r="45" spans="1:14">
      <c r="A45" t="str">
        <f>ינואר!A45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56" priority="2">
      <formula>$K$6&lt;0</formula>
    </cfRule>
    <cfRule type="expression" dxfId="55" priority="3">
      <formula>$K$6&gt;=0</formula>
    </cfRule>
  </conditionalFormatting>
  <conditionalFormatting sqref="F47:N48">
    <cfRule type="expression" dxfId="54" priority="4">
      <formula>$N$6&lt;0</formula>
    </cfRule>
    <cfRule type="expression" dxfId="53" priority="5">
      <formula>$N$6&gt;=0</formula>
    </cfRule>
  </conditionalFormatting>
  <conditionalFormatting sqref="H8">
    <cfRule type="cellIs" dxfId="52" priority="1" operator="lessThan">
      <formula>0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8"/>
  <sheetViews>
    <sheetView rightToLeft="1" topLeftCell="A12" workbookViewId="0">
      <selection sqref="A1:D1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52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פברואר!A4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פברואר!A5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פברואר!A6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פברואר!A7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פברואר!A8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פברואר!A12</f>
        <v>שכירות / משכנתא</v>
      </c>
      <c r="B12" s="5"/>
      <c r="C12" s="5"/>
    </row>
    <row r="13" spans="1:14">
      <c r="A13" t="str">
        <f>פברואר!A13</f>
        <v>ועד בית</v>
      </c>
      <c r="B13" s="5"/>
      <c r="C13" s="5"/>
    </row>
    <row r="14" spans="1:14">
      <c r="A14" t="str">
        <f>פברואר!A14</f>
        <v>ארנונה</v>
      </c>
      <c r="B14" s="5"/>
      <c r="C14" s="5"/>
    </row>
    <row r="15" spans="1:14">
      <c r="A15" t="str">
        <f>פברואר!A15</f>
        <v>חשמל</v>
      </c>
      <c r="B15" s="5"/>
      <c r="C15" s="5"/>
    </row>
    <row r="16" spans="1:14">
      <c r="A16" t="str">
        <f>פברואר!A16</f>
        <v>מים</v>
      </c>
      <c r="B16" s="5"/>
      <c r="C16" s="5"/>
    </row>
    <row r="17" spans="1:14">
      <c r="A17" t="str">
        <f>פברואר!A17</f>
        <v>גז</v>
      </c>
      <c r="B17" s="5"/>
      <c r="C17" s="5"/>
    </row>
    <row r="18" spans="1:14">
      <c r="A18" t="str">
        <f>פברואר!A18</f>
        <v>אינטרנט</v>
      </c>
      <c r="B18" s="5"/>
      <c r="C18" s="5"/>
    </row>
    <row r="19" spans="1:14">
      <c r="A19" t="str">
        <f>פברואר!A19</f>
        <v>סלולר</v>
      </c>
      <c r="B19" s="5"/>
      <c r="C19" s="5"/>
    </row>
    <row r="20" spans="1:14">
      <c r="A20" t="str">
        <f>פברואר!A20</f>
        <v>ביטוחים</v>
      </c>
      <c r="B20" s="5"/>
      <c r="C20" s="5"/>
    </row>
    <row r="21" spans="1:14">
      <c r="A21" t="str">
        <f>פברואר!A21</f>
        <v>קופות / חיסכון קבוע</v>
      </c>
      <c r="B21" s="5"/>
      <c r="C21" s="5"/>
    </row>
    <row r="22" spans="1:14">
      <c r="A22" t="str">
        <f>פברואר!A22</f>
        <v>הלוואות</v>
      </c>
      <c r="B22" s="5"/>
      <c r="C22" s="5"/>
    </row>
    <row r="23" spans="1:14">
      <c r="A23" t="str">
        <f>פברואר!A23</f>
        <v>חוגים / מסגרות קבועות</v>
      </c>
      <c r="B23" s="5"/>
      <c r="C23" s="5"/>
    </row>
    <row r="24" spans="1:14">
      <c r="A24" t="str">
        <f>פברואר!A24</f>
        <v>מנויים</v>
      </c>
      <c r="B24" s="5"/>
      <c r="C24" s="5"/>
    </row>
    <row r="25" spans="1:14">
      <c r="A25" t="str">
        <f>פברואר!A25</f>
        <v>תרומות קבועות</v>
      </c>
      <c r="B25" s="5"/>
      <c r="C25" s="5"/>
    </row>
    <row r="26" spans="1:14">
      <c r="A26" t="str">
        <f>פברואר!A26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פברואר!A31</f>
        <v>סופר / מזון</v>
      </c>
      <c r="B31" s="5"/>
      <c r="C31" s="5"/>
    </row>
    <row r="32" spans="1:14">
      <c r="A32" t="str">
        <f>פברואר!A32</f>
        <v>פארם</v>
      </c>
      <c r="B32" s="5"/>
      <c r="C32" s="5"/>
    </row>
    <row r="33" spans="1:14">
      <c r="A33" t="str">
        <f>פברואר!A33</f>
        <v>דלק / תחבורה</v>
      </c>
      <c r="B33" s="5"/>
      <c r="C33" s="5"/>
    </row>
    <row r="34" spans="1:14">
      <c r="A34" t="str">
        <f>פברואר!A34</f>
        <v>מסעדות / קפה</v>
      </c>
      <c r="B34" s="5"/>
      <c r="C34" s="5"/>
    </row>
    <row r="35" spans="1:14">
      <c r="A35" t="str">
        <f>פברואר!A35</f>
        <v>ביגוד והנעלה</v>
      </c>
      <c r="B35" s="5"/>
      <c r="C35" s="5"/>
    </row>
    <row r="36" spans="1:14">
      <c r="A36" t="str">
        <f>פברואר!A36</f>
        <v>בריאות</v>
      </c>
      <c r="B36" s="5"/>
      <c r="C36" s="5"/>
    </row>
    <row r="37" spans="1:14">
      <c r="A37" t="str">
        <f>פברואר!A37</f>
        <v>בילויים</v>
      </c>
      <c r="B37" s="5"/>
      <c r="C37" s="5"/>
    </row>
    <row r="38" spans="1:14">
      <c r="A38" t="str">
        <f>פברואר!A38</f>
        <v>מתנות ואירועים</v>
      </c>
      <c r="B38" s="5"/>
      <c r="C38" s="5"/>
    </row>
    <row r="39" spans="1:14">
      <c r="A39" t="str">
        <f>פברואר!A39</f>
        <v>תחזוקת בית</v>
      </c>
      <c r="B39" s="5"/>
      <c r="C39" s="5"/>
    </row>
    <row r="40" spans="1:14">
      <c r="A40" t="str">
        <f>פברואר!A40</f>
        <v>חינוך / ילדים</v>
      </c>
      <c r="B40" s="5"/>
      <c r="C40" s="5"/>
    </row>
    <row r="41" spans="1:14">
      <c r="A41" t="str">
        <f>פברואר!A41</f>
        <v>חופשות</v>
      </c>
      <c r="B41" s="5"/>
      <c r="C41" s="5"/>
    </row>
    <row r="42" spans="1:14">
      <c r="A42" t="str">
        <f>פברואר!A42</f>
        <v>משיכת מזומן</v>
      </c>
      <c r="B42" s="5"/>
      <c r="C42" s="5"/>
    </row>
    <row r="43" spans="1:14">
      <c r="A43" t="str">
        <f>פברואר!A43</f>
        <v>חד פעמי</v>
      </c>
      <c r="B43" s="5"/>
      <c r="C43" s="5"/>
    </row>
    <row r="44" spans="1:14">
      <c r="A44" t="str">
        <f>פברואר!A44</f>
        <v>שונות</v>
      </c>
      <c r="B44" s="5"/>
      <c r="C44" s="5"/>
    </row>
    <row r="45" spans="1:14">
      <c r="A45" t="str">
        <f>פברואר!A45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51" priority="2">
      <formula>$K$6&lt;0</formula>
    </cfRule>
    <cfRule type="expression" dxfId="50" priority="3">
      <formula>$K$6&gt;=0</formula>
    </cfRule>
  </conditionalFormatting>
  <conditionalFormatting sqref="F47:N48">
    <cfRule type="expression" dxfId="49" priority="4">
      <formula>$N$6&lt;0</formula>
    </cfRule>
    <cfRule type="expression" dxfId="48" priority="5">
      <formula>$N$6&gt;=0</formula>
    </cfRule>
  </conditionalFormatting>
  <conditionalFormatting sqref="H8">
    <cfRule type="cellIs" dxfId="47" priority="1" operator="lessThan">
      <formula>0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rightToLeft="1" workbookViewId="0">
      <selection activeCell="Q7" sqref="Q7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53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מרץ!A4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מרץ!A5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מרץ!A6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מרץ!A7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מרץ!A8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מרץ!A12</f>
        <v>שכירות / משכנתא</v>
      </c>
      <c r="B12" s="5"/>
      <c r="C12" s="5"/>
    </row>
    <row r="13" spans="1:14">
      <c r="A13" t="str">
        <f>מרץ!A13</f>
        <v>ועד בית</v>
      </c>
      <c r="B13" s="5"/>
      <c r="C13" s="5"/>
    </row>
    <row r="14" spans="1:14">
      <c r="A14" t="str">
        <f>מרץ!A14</f>
        <v>ארנונה</v>
      </c>
      <c r="B14" s="5"/>
      <c r="C14" s="5"/>
    </row>
    <row r="15" spans="1:14">
      <c r="A15" t="str">
        <f>מרץ!A15</f>
        <v>חשמל</v>
      </c>
      <c r="B15" s="5"/>
      <c r="C15" s="5"/>
    </row>
    <row r="16" spans="1:14">
      <c r="A16" t="str">
        <f>מרץ!A16</f>
        <v>מים</v>
      </c>
      <c r="B16" s="5"/>
      <c r="C16" s="5"/>
    </row>
    <row r="17" spans="1:14">
      <c r="A17" t="str">
        <f>מרץ!A17</f>
        <v>גז</v>
      </c>
      <c r="B17" s="5"/>
      <c r="C17" s="5"/>
    </row>
    <row r="18" spans="1:14">
      <c r="A18" t="str">
        <f>מרץ!A18</f>
        <v>אינטרנט</v>
      </c>
      <c r="B18" s="5"/>
      <c r="C18" s="5"/>
    </row>
    <row r="19" spans="1:14">
      <c r="A19" t="str">
        <f>מרץ!A19</f>
        <v>סלולר</v>
      </c>
      <c r="B19" s="5"/>
      <c r="C19" s="5"/>
    </row>
    <row r="20" spans="1:14">
      <c r="A20" t="str">
        <f>מרץ!A20</f>
        <v>ביטוחים</v>
      </c>
      <c r="B20" s="5"/>
      <c r="C20" s="5"/>
    </row>
    <row r="21" spans="1:14">
      <c r="A21" t="str">
        <f>מרץ!A21</f>
        <v>קופות / חיסכון קבוע</v>
      </c>
      <c r="B21" s="5"/>
      <c r="C21" s="5"/>
    </row>
    <row r="22" spans="1:14">
      <c r="A22" t="str">
        <f>מרץ!A22</f>
        <v>הלוואות</v>
      </c>
      <c r="B22" s="5"/>
      <c r="C22" s="5"/>
    </row>
    <row r="23" spans="1:14">
      <c r="A23" t="str">
        <f>מרץ!A23</f>
        <v>חוגים / מסגרות קבועות</v>
      </c>
      <c r="B23" s="5"/>
      <c r="C23" s="5"/>
    </row>
    <row r="24" spans="1:14">
      <c r="A24" t="str">
        <f>מרץ!A24</f>
        <v>מנויים</v>
      </c>
      <c r="B24" s="5"/>
      <c r="C24" s="5"/>
    </row>
    <row r="25" spans="1:14">
      <c r="A25" t="str">
        <f>מרץ!A25</f>
        <v>תרומות קבועות</v>
      </c>
      <c r="B25" s="5"/>
      <c r="C25" s="5"/>
    </row>
    <row r="26" spans="1:14">
      <c r="A26" t="str">
        <f>מרץ!A26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מרץ!A31</f>
        <v>סופר / מזון</v>
      </c>
      <c r="B31" s="5"/>
      <c r="C31" s="5"/>
    </row>
    <row r="32" spans="1:14">
      <c r="A32" t="str">
        <f>מרץ!A32</f>
        <v>פארם</v>
      </c>
      <c r="B32" s="5"/>
      <c r="C32" s="5"/>
    </row>
    <row r="33" spans="1:14">
      <c r="A33" t="str">
        <f>מרץ!A33</f>
        <v>דלק / תחבורה</v>
      </c>
      <c r="B33" s="5"/>
      <c r="C33" s="5"/>
    </row>
    <row r="34" spans="1:14">
      <c r="A34" t="str">
        <f>מרץ!A34</f>
        <v>מסעדות / קפה</v>
      </c>
      <c r="B34" s="5"/>
      <c r="C34" s="5"/>
    </row>
    <row r="35" spans="1:14">
      <c r="A35" t="str">
        <f>מרץ!A35</f>
        <v>ביגוד והנעלה</v>
      </c>
      <c r="B35" s="5"/>
      <c r="C35" s="5"/>
    </row>
    <row r="36" spans="1:14">
      <c r="A36" t="str">
        <f>מרץ!A36</f>
        <v>בריאות</v>
      </c>
      <c r="B36" s="5"/>
      <c r="C36" s="5"/>
    </row>
    <row r="37" spans="1:14">
      <c r="A37" t="str">
        <f>מרץ!A37</f>
        <v>בילויים</v>
      </c>
      <c r="B37" s="5"/>
      <c r="C37" s="5"/>
    </row>
    <row r="38" spans="1:14">
      <c r="A38" t="str">
        <f>מרץ!A38</f>
        <v>מתנות ואירועים</v>
      </c>
      <c r="B38" s="5"/>
      <c r="C38" s="5"/>
    </row>
    <row r="39" spans="1:14">
      <c r="A39" t="str">
        <f>מרץ!A39</f>
        <v>תחזוקת בית</v>
      </c>
      <c r="B39" s="5"/>
      <c r="C39" s="5"/>
    </row>
    <row r="40" spans="1:14">
      <c r="A40" t="str">
        <f>מרץ!A40</f>
        <v>חינוך / ילדים</v>
      </c>
      <c r="B40" s="5"/>
      <c r="C40" s="5"/>
    </row>
    <row r="41" spans="1:14">
      <c r="A41" t="str">
        <f>מרץ!A41</f>
        <v>חופשות</v>
      </c>
      <c r="B41" s="5"/>
      <c r="C41" s="5"/>
    </row>
    <row r="42" spans="1:14">
      <c r="A42" t="str">
        <f>מרץ!A42</f>
        <v>משיכת מזומן</v>
      </c>
      <c r="B42" s="5"/>
      <c r="C42" s="5"/>
    </row>
    <row r="43" spans="1:14">
      <c r="A43" t="str">
        <f>מרץ!A43</f>
        <v>חד פעמי</v>
      </c>
      <c r="B43" s="5"/>
      <c r="C43" s="5"/>
    </row>
    <row r="44" spans="1:14">
      <c r="A44" t="str">
        <f>מרץ!A44</f>
        <v>שונות</v>
      </c>
      <c r="B44" s="5"/>
      <c r="C44" s="5"/>
    </row>
    <row r="45" spans="1:14">
      <c r="A45" t="str">
        <f>מרץ!A45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46" priority="2">
      <formula>$K$6&lt;0</formula>
    </cfRule>
    <cfRule type="expression" dxfId="45" priority="3">
      <formula>$K$6&gt;=0</formula>
    </cfRule>
  </conditionalFormatting>
  <conditionalFormatting sqref="F47:N48">
    <cfRule type="expression" dxfId="44" priority="4">
      <formula>$N$6&lt;0</formula>
    </cfRule>
    <cfRule type="expression" dxfId="43" priority="5">
      <formula>$N$6&gt;=0</formula>
    </cfRule>
  </conditionalFormatting>
  <conditionalFormatting sqref="H8">
    <cfRule type="cellIs" dxfId="42" priority="1" operator="lessThan">
      <formula>0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48"/>
  <sheetViews>
    <sheetView rightToLeft="1" workbookViewId="0">
      <selection activeCell="Q6" sqref="Q6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54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אפריל!A4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אפריל!A5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אפריל!A6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אפריל!A7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אפריל!A8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אפריל!A12</f>
        <v>שכירות / משכנתא</v>
      </c>
      <c r="B12" s="5"/>
      <c r="C12" s="5"/>
    </row>
    <row r="13" spans="1:14">
      <c r="A13" t="str">
        <f>אפריל!A13</f>
        <v>ועד בית</v>
      </c>
      <c r="B13" s="5"/>
      <c r="C13" s="5"/>
    </row>
    <row r="14" spans="1:14">
      <c r="A14" t="str">
        <f>אפריל!A14</f>
        <v>ארנונה</v>
      </c>
      <c r="B14" s="5"/>
      <c r="C14" s="5"/>
    </row>
    <row r="15" spans="1:14">
      <c r="A15" t="str">
        <f>אפריל!A15</f>
        <v>חשמל</v>
      </c>
      <c r="B15" s="5"/>
      <c r="C15" s="5"/>
    </row>
    <row r="16" spans="1:14">
      <c r="A16" t="str">
        <f>אפריל!A16</f>
        <v>מים</v>
      </c>
      <c r="B16" s="5"/>
      <c r="C16" s="5"/>
    </row>
    <row r="17" spans="1:14">
      <c r="A17" t="str">
        <f>אפריל!A17</f>
        <v>גז</v>
      </c>
      <c r="B17" s="5"/>
      <c r="C17" s="5"/>
    </row>
    <row r="18" spans="1:14">
      <c r="A18" t="str">
        <f>אפריל!A18</f>
        <v>אינטרנט</v>
      </c>
      <c r="B18" s="5"/>
      <c r="C18" s="5"/>
    </row>
    <row r="19" spans="1:14">
      <c r="A19" t="str">
        <f>אפריל!A19</f>
        <v>סלולר</v>
      </c>
      <c r="B19" s="5"/>
      <c r="C19" s="5"/>
    </row>
    <row r="20" spans="1:14">
      <c r="A20" t="str">
        <f>אפריל!A20</f>
        <v>ביטוחים</v>
      </c>
      <c r="B20" s="5"/>
      <c r="C20" s="5"/>
    </row>
    <row r="21" spans="1:14">
      <c r="A21" t="str">
        <f>אפריל!A21</f>
        <v>קופות / חיסכון קבוע</v>
      </c>
      <c r="B21" s="5"/>
      <c r="C21" s="5"/>
    </row>
    <row r="22" spans="1:14">
      <c r="A22" t="str">
        <f>אפריל!A22</f>
        <v>הלוואות</v>
      </c>
      <c r="B22" s="5"/>
      <c r="C22" s="5"/>
    </row>
    <row r="23" spans="1:14">
      <c r="A23" t="str">
        <f>אפריל!A23</f>
        <v>חוגים / מסגרות קבועות</v>
      </c>
      <c r="B23" s="5"/>
      <c r="C23" s="5"/>
    </row>
    <row r="24" spans="1:14">
      <c r="A24" t="str">
        <f>אפריל!A24</f>
        <v>מנויים</v>
      </c>
      <c r="B24" s="5"/>
      <c r="C24" s="5"/>
    </row>
    <row r="25" spans="1:14">
      <c r="A25" t="str">
        <f>אפריל!A25</f>
        <v>תרומות קבועות</v>
      </c>
      <c r="B25" s="5"/>
      <c r="C25" s="5"/>
    </row>
    <row r="26" spans="1:14">
      <c r="A26" t="str">
        <f>אפריל!A26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אפריל!A31</f>
        <v>סופר / מזון</v>
      </c>
      <c r="B31" s="5"/>
      <c r="C31" s="5"/>
    </row>
    <row r="32" spans="1:14">
      <c r="A32" t="str">
        <f>אפריל!A32</f>
        <v>פארם</v>
      </c>
      <c r="B32" s="5"/>
      <c r="C32" s="5"/>
    </row>
    <row r="33" spans="1:14">
      <c r="A33" t="str">
        <f>אפריל!A33</f>
        <v>דלק / תחבורה</v>
      </c>
      <c r="B33" s="5"/>
      <c r="C33" s="5"/>
    </row>
    <row r="34" spans="1:14">
      <c r="A34" t="str">
        <f>אפריל!A34</f>
        <v>מסעדות / קפה</v>
      </c>
      <c r="B34" s="5"/>
      <c r="C34" s="5"/>
    </row>
    <row r="35" spans="1:14">
      <c r="A35" t="str">
        <f>אפריל!A35</f>
        <v>ביגוד והנעלה</v>
      </c>
      <c r="B35" s="5"/>
      <c r="C35" s="5"/>
    </row>
    <row r="36" spans="1:14">
      <c r="A36" t="str">
        <f>אפריל!A36</f>
        <v>בריאות</v>
      </c>
      <c r="B36" s="5"/>
      <c r="C36" s="5"/>
    </row>
    <row r="37" spans="1:14">
      <c r="A37" t="str">
        <f>אפריל!A37</f>
        <v>בילויים</v>
      </c>
      <c r="B37" s="5"/>
      <c r="C37" s="5"/>
    </row>
    <row r="38" spans="1:14">
      <c r="A38" t="str">
        <f>אפריל!A38</f>
        <v>מתנות ואירועים</v>
      </c>
      <c r="B38" s="5"/>
      <c r="C38" s="5"/>
    </row>
    <row r="39" spans="1:14">
      <c r="A39" t="str">
        <f>אפריל!A39</f>
        <v>תחזוקת בית</v>
      </c>
      <c r="B39" s="5"/>
      <c r="C39" s="5"/>
    </row>
    <row r="40" spans="1:14">
      <c r="A40" t="str">
        <f>אפריל!A40</f>
        <v>חינוך / ילדים</v>
      </c>
      <c r="B40" s="5"/>
      <c r="C40" s="5"/>
    </row>
    <row r="41" spans="1:14">
      <c r="A41" t="str">
        <f>אפריל!A41</f>
        <v>חופשות</v>
      </c>
      <c r="B41" s="5"/>
      <c r="C41" s="5"/>
    </row>
    <row r="42" spans="1:14">
      <c r="A42" t="str">
        <f>אפריל!A42</f>
        <v>משיכת מזומן</v>
      </c>
      <c r="B42" s="5"/>
      <c r="C42" s="5"/>
    </row>
    <row r="43" spans="1:14">
      <c r="A43" t="str">
        <f>אפריל!A43</f>
        <v>חד פעמי</v>
      </c>
      <c r="B43" s="5"/>
      <c r="C43" s="5"/>
    </row>
    <row r="44" spans="1:14">
      <c r="A44" t="str">
        <f>אפריל!A44</f>
        <v>שונות</v>
      </c>
      <c r="B44" s="5"/>
      <c r="C44" s="5"/>
    </row>
    <row r="45" spans="1:14">
      <c r="A45" t="str">
        <f>אפריל!A45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41" priority="2">
      <formula>$K$6&lt;0</formula>
    </cfRule>
    <cfRule type="expression" dxfId="40" priority="3">
      <formula>$K$6&gt;=0</formula>
    </cfRule>
  </conditionalFormatting>
  <conditionalFormatting sqref="F47:N48">
    <cfRule type="expression" dxfId="39" priority="4">
      <formula>$N$6&lt;0</formula>
    </cfRule>
    <cfRule type="expression" dxfId="38" priority="5">
      <formula>$N$6&gt;=0</formula>
    </cfRule>
  </conditionalFormatting>
  <conditionalFormatting sqref="H8">
    <cfRule type="cellIs" dxfId="37" priority="1" operator="lessThan">
      <formula>0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8"/>
  <sheetViews>
    <sheetView rightToLeft="1" workbookViewId="0">
      <selection activeCell="C13" sqref="B13:C14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55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מאי!A4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מאי!A5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מאי!A6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מאי!A7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מאי!A8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מאי!A12</f>
        <v>שכירות / משכנתא</v>
      </c>
      <c r="B12" s="5"/>
      <c r="C12" s="5"/>
    </row>
    <row r="13" spans="1:14">
      <c r="A13" t="str">
        <f>מאי!A13</f>
        <v>ועד בית</v>
      </c>
      <c r="B13" s="5"/>
      <c r="C13" s="5"/>
    </row>
    <row r="14" spans="1:14">
      <c r="A14" t="str">
        <f>מאי!A14</f>
        <v>ארנונה</v>
      </c>
      <c r="B14" s="5"/>
      <c r="C14" s="5"/>
    </row>
    <row r="15" spans="1:14">
      <c r="A15" t="str">
        <f>מאי!A15</f>
        <v>חשמל</v>
      </c>
      <c r="B15" s="5"/>
      <c r="C15" s="5"/>
    </row>
    <row r="16" spans="1:14">
      <c r="A16" t="str">
        <f>מאי!A16</f>
        <v>מים</v>
      </c>
      <c r="B16" s="5"/>
      <c r="C16" s="5"/>
    </row>
    <row r="17" spans="1:14">
      <c r="A17" t="str">
        <f>מאי!A17</f>
        <v>גז</v>
      </c>
      <c r="B17" s="5"/>
      <c r="C17" s="5"/>
    </row>
    <row r="18" spans="1:14">
      <c r="A18" t="str">
        <f>מאי!A18</f>
        <v>אינטרנט</v>
      </c>
      <c r="B18" s="5"/>
      <c r="C18" s="5"/>
    </row>
    <row r="19" spans="1:14">
      <c r="A19" t="str">
        <f>מאי!A19</f>
        <v>סלולר</v>
      </c>
      <c r="B19" s="5"/>
      <c r="C19" s="5"/>
    </row>
    <row r="20" spans="1:14">
      <c r="A20" t="str">
        <f>מאי!A20</f>
        <v>ביטוחים</v>
      </c>
      <c r="B20" s="5"/>
      <c r="C20" s="5"/>
    </row>
    <row r="21" spans="1:14">
      <c r="A21" t="str">
        <f>מאי!A21</f>
        <v>קופות / חיסכון קבוע</v>
      </c>
      <c r="B21" s="5"/>
      <c r="C21" s="5"/>
    </row>
    <row r="22" spans="1:14">
      <c r="A22" t="str">
        <f>מאי!A22</f>
        <v>הלוואות</v>
      </c>
      <c r="B22" s="5"/>
      <c r="C22" s="5"/>
    </row>
    <row r="23" spans="1:14">
      <c r="A23" t="str">
        <f>מאי!A23</f>
        <v>חוגים / מסגרות קבועות</v>
      </c>
      <c r="B23" s="5"/>
      <c r="C23" s="5"/>
    </row>
    <row r="24" spans="1:14">
      <c r="A24" t="str">
        <f>מאי!A24</f>
        <v>מנויים</v>
      </c>
      <c r="B24" s="5"/>
      <c r="C24" s="5"/>
    </row>
    <row r="25" spans="1:14">
      <c r="A25" t="str">
        <f>מאי!A25</f>
        <v>תרומות קבועות</v>
      </c>
      <c r="B25" s="5"/>
      <c r="C25" s="5"/>
    </row>
    <row r="26" spans="1:14">
      <c r="A26" t="str">
        <f>מאי!A26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מאי!A31</f>
        <v>סופר / מזון</v>
      </c>
      <c r="B31" s="5"/>
      <c r="C31" s="5"/>
    </row>
    <row r="32" spans="1:14">
      <c r="A32" t="str">
        <f>מאי!A32</f>
        <v>פארם</v>
      </c>
      <c r="B32" s="5"/>
      <c r="C32" s="5"/>
    </row>
    <row r="33" spans="1:14">
      <c r="A33" t="str">
        <f>מאי!A33</f>
        <v>דלק / תחבורה</v>
      </c>
      <c r="B33" s="5"/>
      <c r="C33" s="5"/>
    </row>
    <row r="34" spans="1:14">
      <c r="A34" t="str">
        <f>מאי!A34</f>
        <v>מסעדות / קפה</v>
      </c>
      <c r="B34" s="5"/>
      <c r="C34" s="5"/>
    </row>
    <row r="35" spans="1:14">
      <c r="A35" t="str">
        <f>מאי!A35</f>
        <v>ביגוד והנעלה</v>
      </c>
      <c r="B35" s="5"/>
      <c r="C35" s="5"/>
    </row>
    <row r="36" spans="1:14">
      <c r="A36" t="str">
        <f>מאי!A36</f>
        <v>בריאות</v>
      </c>
      <c r="B36" s="5"/>
      <c r="C36" s="5"/>
    </row>
    <row r="37" spans="1:14">
      <c r="A37" t="str">
        <f>מאי!A37</f>
        <v>בילויים</v>
      </c>
      <c r="B37" s="5"/>
      <c r="C37" s="5"/>
    </row>
    <row r="38" spans="1:14">
      <c r="A38" t="str">
        <f>מאי!A38</f>
        <v>מתנות ואירועים</v>
      </c>
      <c r="B38" s="5"/>
      <c r="C38" s="5"/>
    </row>
    <row r="39" spans="1:14">
      <c r="A39" t="str">
        <f>מאי!A39</f>
        <v>תחזוקת בית</v>
      </c>
      <c r="B39" s="5"/>
      <c r="C39" s="5"/>
    </row>
    <row r="40" spans="1:14">
      <c r="A40" t="str">
        <f>מאי!A40</f>
        <v>חינוך / ילדים</v>
      </c>
      <c r="B40" s="5"/>
      <c r="C40" s="5"/>
    </row>
    <row r="41" spans="1:14">
      <c r="A41" t="str">
        <f>מאי!A41</f>
        <v>חופשות</v>
      </c>
      <c r="B41" s="5"/>
      <c r="C41" s="5"/>
    </row>
    <row r="42" spans="1:14">
      <c r="A42" t="str">
        <f>מאי!A42</f>
        <v>משיכת מזומן</v>
      </c>
      <c r="B42" s="5"/>
      <c r="C42" s="5"/>
    </row>
    <row r="43" spans="1:14">
      <c r="A43" t="str">
        <f>מאי!A43</f>
        <v>חד פעמי</v>
      </c>
      <c r="B43" s="5"/>
      <c r="C43" s="5"/>
    </row>
    <row r="44" spans="1:14">
      <c r="A44" t="str">
        <f>מאי!A44</f>
        <v>שונות</v>
      </c>
      <c r="B44" s="5"/>
      <c r="C44" s="5"/>
    </row>
    <row r="45" spans="1:14">
      <c r="A45" t="str">
        <f>מאי!A45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36" priority="2">
      <formula>$K$6&lt;0</formula>
    </cfRule>
    <cfRule type="expression" dxfId="35" priority="3">
      <formula>$K$6&gt;=0</formula>
    </cfRule>
  </conditionalFormatting>
  <conditionalFormatting sqref="F47:N48">
    <cfRule type="expression" dxfId="34" priority="4">
      <formula>$N$6&lt;0</formula>
    </cfRule>
    <cfRule type="expression" dxfId="33" priority="5">
      <formula>$N$6&gt;=0</formula>
    </cfRule>
  </conditionalFormatting>
  <conditionalFormatting sqref="H8">
    <cfRule type="cellIs" dxfId="32" priority="1" operator="lessThan">
      <formula>0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8"/>
  <sheetViews>
    <sheetView rightToLeft="1" tabSelected="1" workbookViewId="0">
      <selection activeCell="C15" sqref="C15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56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יוני!A4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יוני!A5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יוני!A6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יוני!A7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יוני!A8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יוני!A12</f>
        <v>שכירות / משכנתא</v>
      </c>
      <c r="B12" s="5"/>
      <c r="C12" s="5"/>
    </row>
    <row r="13" spans="1:14">
      <c r="A13" t="str">
        <f>יוני!A13</f>
        <v>ועד בית</v>
      </c>
      <c r="B13" s="5"/>
      <c r="C13" s="5"/>
    </row>
    <row r="14" spans="1:14">
      <c r="A14" t="str">
        <f>יוני!A14</f>
        <v>ארנונה</v>
      </c>
      <c r="B14" s="5"/>
      <c r="C14" s="5"/>
    </row>
    <row r="15" spans="1:14">
      <c r="A15" t="str">
        <f>יוני!A15</f>
        <v>חשמל</v>
      </c>
      <c r="B15" s="5"/>
      <c r="C15" s="5"/>
    </row>
    <row r="16" spans="1:14">
      <c r="A16" t="str">
        <f>יוני!A16</f>
        <v>מים</v>
      </c>
      <c r="B16" s="5"/>
      <c r="C16" s="5"/>
    </row>
    <row r="17" spans="1:14">
      <c r="A17" t="str">
        <f>יוני!A17</f>
        <v>גז</v>
      </c>
      <c r="B17" s="5"/>
      <c r="C17" s="5"/>
    </row>
    <row r="18" spans="1:14">
      <c r="A18" t="str">
        <f>יוני!A18</f>
        <v>אינטרנט</v>
      </c>
      <c r="B18" s="5"/>
      <c r="C18" s="5"/>
    </row>
    <row r="19" spans="1:14">
      <c r="A19" t="str">
        <f>יוני!A19</f>
        <v>סלולר</v>
      </c>
      <c r="B19" s="5"/>
      <c r="C19" s="5"/>
    </row>
    <row r="20" spans="1:14">
      <c r="A20" t="str">
        <f>יוני!A20</f>
        <v>ביטוחים</v>
      </c>
      <c r="B20" s="5"/>
      <c r="C20" s="5"/>
    </row>
    <row r="21" spans="1:14">
      <c r="A21" t="str">
        <f>יוני!A21</f>
        <v>קופות / חיסכון קבוע</v>
      </c>
      <c r="B21" s="5"/>
      <c r="C21" s="5"/>
    </row>
    <row r="22" spans="1:14">
      <c r="A22" t="str">
        <f>יוני!A22</f>
        <v>הלוואות</v>
      </c>
      <c r="B22" s="5"/>
      <c r="C22" s="5"/>
    </row>
    <row r="23" spans="1:14">
      <c r="A23" t="str">
        <f>יוני!A23</f>
        <v>חוגים / מסגרות קבועות</v>
      </c>
      <c r="B23" s="5"/>
      <c r="C23" s="5"/>
    </row>
    <row r="24" spans="1:14">
      <c r="A24" t="str">
        <f>יוני!A24</f>
        <v>מנויים</v>
      </c>
      <c r="B24" s="5"/>
      <c r="C24" s="5"/>
    </row>
    <row r="25" spans="1:14">
      <c r="A25" t="str">
        <f>יוני!A25</f>
        <v>תרומות קבועות</v>
      </c>
      <c r="B25" s="5"/>
      <c r="C25" s="5"/>
    </row>
    <row r="26" spans="1:14">
      <c r="A26" t="str">
        <f>יוני!A26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יוני!A31</f>
        <v>סופר / מזון</v>
      </c>
      <c r="B31" s="5"/>
      <c r="C31" s="5"/>
    </row>
    <row r="32" spans="1:14">
      <c r="A32" t="str">
        <f>יוני!A32</f>
        <v>פארם</v>
      </c>
      <c r="B32" s="5"/>
      <c r="C32" s="5"/>
    </row>
    <row r="33" spans="1:14">
      <c r="A33" t="str">
        <f>יוני!A33</f>
        <v>דלק / תחבורה</v>
      </c>
      <c r="B33" s="5"/>
      <c r="C33" s="5"/>
    </row>
    <row r="34" spans="1:14">
      <c r="A34" t="str">
        <f>יוני!A34</f>
        <v>מסעדות / קפה</v>
      </c>
      <c r="B34" s="5"/>
      <c r="C34" s="5"/>
    </row>
    <row r="35" spans="1:14">
      <c r="A35" t="str">
        <f>יוני!A35</f>
        <v>ביגוד והנעלה</v>
      </c>
      <c r="B35" s="5"/>
      <c r="C35" s="5"/>
    </row>
    <row r="36" spans="1:14">
      <c r="A36" t="str">
        <f>יוני!A36</f>
        <v>בריאות</v>
      </c>
      <c r="B36" s="5"/>
      <c r="C36" s="5"/>
    </row>
    <row r="37" spans="1:14">
      <c r="A37" t="str">
        <f>יוני!A37</f>
        <v>בילויים</v>
      </c>
      <c r="B37" s="5"/>
      <c r="C37" s="5"/>
    </row>
    <row r="38" spans="1:14">
      <c r="A38" t="str">
        <f>יוני!A38</f>
        <v>מתנות ואירועים</v>
      </c>
      <c r="B38" s="5"/>
      <c r="C38" s="5"/>
    </row>
    <row r="39" spans="1:14">
      <c r="A39" t="str">
        <f>יוני!A39</f>
        <v>תחזוקת בית</v>
      </c>
      <c r="B39" s="5"/>
      <c r="C39" s="5"/>
    </row>
    <row r="40" spans="1:14">
      <c r="A40" t="str">
        <f>יוני!A40</f>
        <v>חינוך / ילדים</v>
      </c>
      <c r="B40" s="5"/>
      <c r="C40" s="5"/>
    </row>
    <row r="41" spans="1:14">
      <c r="A41" t="str">
        <f>יוני!A41</f>
        <v>חופשות</v>
      </c>
      <c r="B41" s="5"/>
      <c r="C41" s="5"/>
    </row>
    <row r="42" spans="1:14">
      <c r="A42" t="str">
        <f>יוני!A42</f>
        <v>משיכת מזומן</v>
      </c>
      <c r="B42" s="5"/>
      <c r="C42" s="5"/>
    </row>
    <row r="43" spans="1:14">
      <c r="A43" t="str">
        <f>יוני!A43</f>
        <v>חד פעמי</v>
      </c>
      <c r="B43" s="5"/>
      <c r="C43" s="5"/>
    </row>
    <row r="44" spans="1:14">
      <c r="A44" t="str">
        <f>יוני!A44</f>
        <v>שונות</v>
      </c>
      <c r="B44" s="5"/>
      <c r="C44" s="5"/>
    </row>
    <row r="45" spans="1:14">
      <c r="A45" t="str">
        <f>יוני!A45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31" priority="2">
      <formula>$K$6&lt;0</formula>
    </cfRule>
    <cfRule type="expression" dxfId="30" priority="3">
      <formula>$K$6&gt;=0</formula>
    </cfRule>
  </conditionalFormatting>
  <conditionalFormatting sqref="F47:N48">
    <cfRule type="expression" dxfId="29" priority="4">
      <formula>$N$6&lt;0</formula>
    </cfRule>
    <cfRule type="expression" dxfId="28" priority="5">
      <formula>$N$6&gt;=0</formula>
    </cfRule>
  </conditionalFormatting>
  <conditionalFormatting sqref="H8">
    <cfRule type="cellIs" dxfId="27" priority="1" operator="lessThan">
      <formula>0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48"/>
  <sheetViews>
    <sheetView rightToLeft="1" workbookViewId="0">
      <selection activeCell="Q10" sqref="Q10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57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יולי!A4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יולי!A5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יולי!A6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יולי!A7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יולי!A8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יולי!A12</f>
        <v>שכירות / משכנתא</v>
      </c>
      <c r="B12" s="5"/>
      <c r="C12" s="5"/>
    </row>
    <row r="13" spans="1:14">
      <c r="A13" t="str">
        <f>יולי!A13</f>
        <v>ועד בית</v>
      </c>
      <c r="B13" s="5"/>
      <c r="C13" s="5"/>
    </row>
    <row r="14" spans="1:14">
      <c r="A14" t="str">
        <f>יולי!A14</f>
        <v>ארנונה</v>
      </c>
      <c r="B14" s="5"/>
      <c r="C14" s="5"/>
    </row>
    <row r="15" spans="1:14">
      <c r="A15" t="str">
        <f>יולי!A15</f>
        <v>חשמל</v>
      </c>
      <c r="B15" s="5"/>
      <c r="C15" s="5"/>
    </row>
    <row r="16" spans="1:14">
      <c r="A16" t="str">
        <f>יולי!A16</f>
        <v>מים</v>
      </c>
      <c r="B16" s="5"/>
      <c r="C16" s="5"/>
    </row>
    <row r="17" spans="1:14">
      <c r="A17" t="str">
        <f>יולי!A17</f>
        <v>גז</v>
      </c>
      <c r="B17" s="5"/>
      <c r="C17" s="5"/>
    </row>
    <row r="18" spans="1:14">
      <c r="A18" t="str">
        <f>יולי!A18</f>
        <v>אינטרנט</v>
      </c>
      <c r="B18" s="5"/>
      <c r="C18" s="5"/>
    </row>
    <row r="19" spans="1:14">
      <c r="A19" t="str">
        <f>יולי!A19</f>
        <v>סלולר</v>
      </c>
      <c r="B19" s="5"/>
      <c r="C19" s="5"/>
    </row>
    <row r="20" spans="1:14">
      <c r="A20" t="str">
        <f>יולי!A20</f>
        <v>ביטוחים</v>
      </c>
      <c r="B20" s="5"/>
      <c r="C20" s="5"/>
    </row>
    <row r="21" spans="1:14">
      <c r="A21" t="str">
        <f>יולי!A21</f>
        <v>קופות / חיסכון קבוע</v>
      </c>
      <c r="B21" s="5"/>
      <c r="C21" s="5"/>
    </row>
    <row r="22" spans="1:14">
      <c r="A22" t="str">
        <f>יולי!A22</f>
        <v>הלוואות</v>
      </c>
      <c r="B22" s="5"/>
      <c r="C22" s="5"/>
    </row>
    <row r="23" spans="1:14">
      <c r="A23" t="str">
        <f>יולי!A23</f>
        <v>חוגים / מסגרות קבועות</v>
      </c>
      <c r="B23" s="5"/>
      <c r="C23" s="5"/>
    </row>
    <row r="24" spans="1:14">
      <c r="A24" t="str">
        <f>יולי!A24</f>
        <v>מנויים</v>
      </c>
      <c r="B24" s="5"/>
      <c r="C24" s="5"/>
    </row>
    <row r="25" spans="1:14">
      <c r="A25" t="str">
        <f>יולי!A25</f>
        <v>תרומות קבועות</v>
      </c>
      <c r="B25" s="5"/>
      <c r="C25" s="5"/>
    </row>
    <row r="26" spans="1:14">
      <c r="A26" t="str">
        <f>יולי!A26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יולי!A31</f>
        <v>סופר / מזון</v>
      </c>
      <c r="B31" s="5"/>
      <c r="C31" s="5"/>
    </row>
    <row r="32" spans="1:14">
      <c r="A32" t="str">
        <f>יולי!A32</f>
        <v>פארם</v>
      </c>
      <c r="B32" s="5"/>
      <c r="C32" s="5"/>
    </row>
    <row r="33" spans="1:14">
      <c r="A33" t="str">
        <f>יולי!A33</f>
        <v>דלק / תחבורה</v>
      </c>
      <c r="B33" s="5"/>
      <c r="C33" s="5"/>
    </row>
    <row r="34" spans="1:14">
      <c r="A34" t="str">
        <f>יולי!A34</f>
        <v>מסעדות / קפה</v>
      </c>
      <c r="B34" s="5"/>
      <c r="C34" s="5"/>
    </row>
    <row r="35" spans="1:14">
      <c r="A35" t="str">
        <f>יולי!A35</f>
        <v>ביגוד והנעלה</v>
      </c>
      <c r="B35" s="5"/>
      <c r="C35" s="5"/>
    </row>
    <row r="36" spans="1:14">
      <c r="A36" t="str">
        <f>יולי!A36</f>
        <v>בריאות</v>
      </c>
      <c r="B36" s="5"/>
      <c r="C36" s="5"/>
    </row>
    <row r="37" spans="1:14">
      <c r="A37" t="str">
        <f>יולי!A37</f>
        <v>בילויים</v>
      </c>
      <c r="B37" s="5"/>
      <c r="C37" s="5"/>
    </row>
    <row r="38" spans="1:14">
      <c r="A38" t="str">
        <f>יולי!A38</f>
        <v>מתנות ואירועים</v>
      </c>
      <c r="B38" s="5"/>
      <c r="C38" s="5"/>
    </row>
    <row r="39" spans="1:14">
      <c r="A39" t="str">
        <f>יולי!A39</f>
        <v>תחזוקת בית</v>
      </c>
      <c r="B39" s="5"/>
      <c r="C39" s="5"/>
    </row>
    <row r="40" spans="1:14">
      <c r="A40" t="str">
        <f>יולי!A40</f>
        <v>חינוך / ילדים</v>
      </c>
      <c r="B40" s="5"/>
      <c r="C40" s="5"/>
    </row>
    <row r="41" spans="1:14">
      <c r="A41" t="str">
        <f>יולי!A41</f>
        <v>חופשות</v>
      </c>
      <c r="B41" s="5"/>
      <c r="C41" s="5"/>
    </row>
    <row r="42" spans="1:14">
      <c r="A42" t="str">
        <f>יולי!A42</f>
        <v>משיכת מזומן</v>
      </c>
      <c r="B42" s="5"/>
      <c r="C42" s="5"/>
    </row>
    <row r="43" spans="1:14">
      <c r="A43" t="str">
        <f>יולי!A43</f>
        <v>חד פעמי</v>
      </c>
      <c r="B43" s="5"/>
      <c r="C43" s="5"/>
    </row>
    <row r="44" spans="1:14">
      <c r="A44" t="str">
        <f>יולי!A44</f>
        <v>שונות</v>
      </c>
      <c r="B44" s="5"/>
      <c r="C44" s="5"/>
    </row>
    <row r="45" spans="1:14">
      <c r="A45" t="str">
        <f>יולי!A45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26" priority="2">
      <formula>$K$6&lt;0</formula>
    </cfRule>
    <cfRule type="expression" dxfId="25" priority="3">
      <formula>$K$6&gt;=0</formula>
    </cfRule>
  </conditionalFormatting>
  <conditionalFormatting sqref="F47:N48">
    <cfRule type="expression" dxfId="24" priority="4">
      <formula>$N$6&lt;0</formula>
    </cfRule>
    <cfRule type="expression" dxfId="23" priority="5">
      <formula>$N$6&gt;=0</formula>
    </cfRule>
  </conditionalFormatting>
  <conditionalFormatting sqref="H8">
    <cfRule type="cellIs" dxfId="22" priority="1" operator="lessThan">
      <formula>0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48"/>
  <sheetViews>
    <sheetView rightToLeft="1" workbookViewId="0">
      <selection activeCell="R10" sqref="R10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9" ht="20">
      <c r="A1" s="17" t="s">
        <v>58</v>
      </c>
      <c r="B1" s="18"/>
      <c r="C1" s="18"/>
      <c r="D1" s="18"/>
    </row>
    <row r="3" spans="1:19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9">
      <c r="A4" t="str">
        <f>אוגוסט!A4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  <c r="S4" t="e" vm="1">
        <v>#VALUE!</v>
      </c>
    </row>
    <row r="5" spans="1:19">
      <c r="A5" t="str">
        <f>אוגוסט!A5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9">
      <c r="A6" t="str">
        <f>אוגוסט!A6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9">
      <c r="A7" t="str">
        <f>אוגוסט!A7</f>
        <v>הכנסה נוספת</v>
      </c>
      <c r="B7" s="5"/>
      <c r="C7" s="5"/>
      <c r="G7" s="3" t="s">
        <v>17</v>
      </c>
      <c r="H7" s="6">
        <f>H5+H6</f>
        <v>0</v>
      </c>
    </row>
    <row r="8" spans="1:19">
      <c r="A8" t="str">
        <f>אוגוסט!A8</f>
        <v>אחר</v>
      </c>
      <c r="B8" s="5"/>
      <c r="C8" s="5"/>
      <c r="G8" s="3" t="s">
        <v>19</v>
      </c>
      <c r="H8" s="6">
        <f>H4-H7</f>
        <v>0</v>
      </c>
    </row>
    <row r="9" spans="1:19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9">
      <c r="B10" s="5"/>
      <c r="C10" s="5"/>
    </row>
    <row r="11" spans="1:19">
      <c r="A11" s="2" t="s">
        <v>11</v>
      </c>
      <c r="B11" s="7" t="s">
        <v>2</v>
      </c>
      <c r="C11" s="7" t="s">
        <v>3</v>
      </c>
      <c r="D11" s="2" t="s">
        <v>4</v>
      </c>
    </row>
    <row r="12" spans="1:19">
      <c r="A12" t="str">
        <f>אוגוסט!A12</f>
        <v>שכירות / משכנתא</v>
      </c>
      <c r="B12" s="5"/>
      <c r="C12" s="5"/>
    </row>
    <row r="13" spans="1:19">
      <c r="A13" t="str">
        <f>אוגוסט!A13</f>
        <v>ועד בית</v>
      </c>
      <c r="B13" s="5"/>
      <c r="C13" s="5"/>
    </row>
    <row r="14" spans="1:19">
      <c r="A14" t="str">
        <f>אוגוסט!A14</f>
        <v>ארנונה</v>
      </c>
      <c r="B14" s="5"/>
      <c r="C14" s="5"/>
    </row>
    <row r="15" spans="1:19">
      <c r="A15" t="str">
        <f>אוגוסט!A15</f>
        <v>חשמל</v>
      </c>
      <c r="B15" s="5"/>
      <c r="C15" s="5"/>
    </row>
    <row r="16" spans="1:19">
      <c r="A16" t="str">
        <f>אוגוסט!A16</f>
        <v>מים</v>
      </c>
      <c r="B16" s="5"/>
      <c r="C16" s="5"/>
    </row>
    <row r="17" spans="1:14">
      <c r="A17" t="str">
        <f>אוגוסט!A17</f>
        <v>גז</v>
      </c>
      <c r="B17" s="5"/>
      <c r="C17" s="5"/>
    </row>
    <row r="18" spans="1:14">
      <c r="A18" t="str">
        <f>אוגוסט!A18</f>
        <v>אינטרנט</v>
      </c>
      <c r="B18" s="5"/>
      <c r="C18" s="5"/>
    </row>
    <row r="19" spans="1:14">
      <c r="A19" t="str">
        <f>אוגוסט!A19</f>
        <v>סלולר</v>
      </c>
      <c r="B19" s="5"/>
      <c r="C19" s="5"/>
    </row>
    <row r="20" spans="1:14">
      <c r="A20" t="str">
        <f>אוגוסט!A20</f>
        <v>ביטוחים</v>
      </c>
      <c r="B20" s="5"/>
      <c r="C20" s="5"/>
    </row>
    <row r="21" spans="1:14">
      <c r="A21" t="str">
        <f>אוגוסט!A21</f>
        <v>קופות / חיסכון קבוע</v>
      </c>
      <c r="B21" s="5"/>
      <c r="C21" s="5"/>
    </row>
    <row r="22" spans="1:14">
      <c r="A22" t="str">
        <f>אוגוסט!A22</f>
        <v>הלוואות</v>
      </c>
      <c r="B22" s="5"/>
      <c r="C22" s="5"/>
    </row>
    <row r="23" spans="1:14">
      <c r="A23" t="str">
        <f>אוגוסט!A23</f>
        <v>חוגים / מסגרות קבועות</v>
      </c>
      <c r="B23" s="5"/>
      <c r="C23" s="5"/>
    </row>
    <row r="24" spans="1:14">
      <c r="A24" t="str">
        <f>אוגוסט!A24</f>
        <v>מנויים</v>
      </c>
      <c r="B24" s="5"/>
      <c r="C24" s="5"/>
    </row>
    <row r="25" spans="1:14">
      <c r="A25" t="str">
        <f>אוגוסט!A25</f>
        <v>תרומות קבועות</v>
      </c>
      <c r="B25" s="5"/>
      <c r="C25" s="5"/>
    </row>
    <row r="26" spans="1:14">
      <c r="A26" t="str">
        <f>אוגוסט!A26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אוגוסט!A31</f>
        <v>סופר / מזון</v>
      </c>
      <c r="B31" s="5"/>
      <c r="C31" s="5"/>
    </row>
    <row r="32" spans="1:14">
      <c r="A32" t="str">
        <f>אוגוסט!A32</f>
        <v>פארם</v>
      </c>
      <c r="B32" s="5"/>
      <c r="C32" s="5"/>
    </row>
    <row r="33" spans="1:14">
      <c r="A33" t="str">
        <f>אוגוסט!A33</f>
        <v>דלק / תחבורה</v>
      </c>
      <c r="B33" s="5"/>
      <c r="C33" s="5"/>
    </row>
    <row r="34" spans="1:14">
      <c r="A34" t="str">
        <f>אוגוסט!A34</f>
        <v>מסעדות / קפה</v>
      </c>
      <c r="B34" s="5"/>
      <c r="C34" s="5"/>
    </row>
    <row r="35" spans="1:14">
      <c r="A35" t="str">
        <f>אוגוסט!A35</f>
        <v>ביגוד והנעלה</v>
      </c>
      <c r="B35" s="5"/>
      <c r="C35" s="5"/>
    </row>
    <row r="36" spans="1:14">
      <c r="A36" t="str">
        <f>אוגוסט!A36</f>
        <v>בריאות</v>
      </c>
      <c r="B36" s="5"/>
      <c r="C36" s="5"/>
    </row>
    <row r="37" spans="1:14">
      <c r="A37" t="str">
        <f>אוגוסט!A37</f>
        <v>בילויים</v>
      </c>
      <c r="B37" s="5"/>
      <c r="C37" s="5"/>
    </row>
    <row r="38" spans="1:14">
      <c r="A38" t="str">
        <f>אוגוסט!A38</f>
        <v>מתנות ואירועים</v>
      </c>
      <c r="B38" s="5"/>
      <c r="C38" s="5"/>
    </row>
    <row r="39" spans="1:14">
      <c r="A39" t="str">
        <f>אוגוסט!A39</f>
        <v>תחזוקת בית</v>
      </c>
      <c r="B39" s="5"/>
      <c r="C39" s="5"/>
    </row>
    <row r="40" spans="1:14">
      <c r="A40" t="str">
        <f>אוגוסט!A40</f>
        <v>חינוך / ילדים</v>
      </c>
      <c r="B40" s="5"/>
      <c r="C40" s="5"/>
    </row>
    <row r="41" spans="1:14">
      <c r="A41" t="str">
        <f>אוגוסט!A41</f>
        <v>חופשות</v>
      </c>
      <c r="B41" s="5"/>
      <c r="C41" s="5"/>
    </row>
    <row r="42" spans="1:14">
      <c r="A42" t="str">
        <f>אוגוסט!A42</f>
        <v>משיכת מזומן</v>
      </c>
      <c r="B42" s="5"/>
      <c r="C42" s="5"/>
    </row>
    <row r="43" spans="1:14">
      <c r="A43" t="str">
        <f>אוגוסט!A43</f>
        <v>חד פעמי</v>
      </c>
      <c r="B43" s="5"/>
      <c r="C43" s="5"/>
    </row>
    <row r="44" spans="1:14">
      <c r="A44" t="str">
        <f>אוגוסט!A44</f>
        <v>שונות</v>
      </c>
      <c r="B44" s="5"/>
      <c r="C44" s="5"/>
    </row>
    <row r="45" spans="1:14">
      <c r="A45" t="str">
        <f>אוגוסט!A45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21" priority="2">
      <formula>$K$6&lt;0</formula>
    </cfRule>
    <cfRule type="expression" dxfId="20" priority="3">
      <formula>$K$6&gt;=0</formula>
    </cfRule>
  </conditionalFormatting>
  <conditionalFormatting sqref="F47:N48">
    <cfRule type="expression" dxfId="19" priority="4">
      <formula>$N$6&lt;0</formula>
    </cfRule>
    <cfRule type="expression" dxfId="18" priority="5">
      <formula>$N$6&gt;=0</formula>
    </cfRule>
  </conditionalFormatting>
  <conditionalFormatting sqref="H8">
    <cfRule type="cellIs" dxfId="17" priority="1" operator="lessThan">
      <formula>0</formula>
    </cfRule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8"/>
  <sheetViews>
    <sheetView rightToLeft="1" workbookViewId="0">
      <selection activeCell="S6" sqref="S6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59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ספטמבר!A4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ספטמבר!A5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ספטמבר!A6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ספטמבר!A7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ספטמבר!A8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ספטמבר!A12</f>
        <v>שכירות / משכנתא</v>
      </c>
      <c r="B12" s="5"/>
      <c r="C12" s="5"/>
    </row>
    <row r="13" spans="1:14">
      <c r="A13" t="str">
        <f>ספטמבר!A13</f>
        <v>ועד בית</v>
      </c>
      <c r="B13" s="5"/>
      <c r="C13" s="5"/>
    </row>
    <row r="14" spans="1:14">
      <c r="A14" t="str">
        <f>ספטמבר!A14</f>
        <v>ארנונה</v>
      </c>
      <c r="B14" s="5"/>
      <c r="C14" s="5"/>
    </row>
    <row r="15" spans="1:14">
      <c r="A15" t="str">
        <f>ספטמבר!A15</f>
        <v>חשמל</v>
      </c>
      <c r="B15" s="5"/>
      <c r="C15" s="5"/>
    </row>
    <row r="16" spans="1:14">
      <c r="A16" t="str">
        <f>ספטמבר!A16</f>
        <v>מים</v>
      </c>
      <c r="B16" s="5"/>
      <c r="C16" s="5"/>
    </row>
    <row r="17" spans="1:14">
      <c r="A17" t="str">
        <f>ספטמבר!A17</f>
        <v>גז</v>
      </c>
      <c r="B17" s="5"/>
      <c r="C17" s="5"/>
    </row>
    <row r="18" spans="1:14">
      <c r="A18" t="str">
        <f>ספטמבר!A18</f>
        <v>אינטרנט</v>
      </c>
      <c r="B18" s="5"/>
      <c r="C18" s="5"/>
    </row>
    <row r="19" spans="1:14">
      <c r="A19" t="str">
        <f>ספטמבר!A19</f>
        <v>סלולר</v>
      </c>
      <c r="B19" s="5"/>
      <c r="C19" s="5"/>
    </row>
    <row r="20" spans="1:14">
      <c r="A20" t="str">
        <f>ספטמבר!A20</f>
        <v>ביטוחים</v>
      </c>
      <c r="B20" s="5"/>
      <c r="C20" s="5"/>
    </row>
    <row r="21" spans="1:14">
      <c r="A21" t="str">
        <f>ספטמבר!A21</f>
        <v>קופות / חיסכון קבוע</v>
      </c>
      <c r="B21" s="5"/>
      <c r="C21" s="5"/>
    </row>
    <row r="22" spans="1:14">
      <c r="A22" t="str">
        <f>ספטמבר!A22</f>
        <v>הלוואות</v>
      </c>
      <c r="B22" s="5"/>
      <c r="C22" s="5"/>
    </row>
    <row r="23" spans="1:14">
      <c r="A23" t="str">
        <f>ספטמבר!A23</f>
        <v>חוגים / מסגרות קבועות</v>
      </c>
      <c r="B23" s="5"/>
      <c r="C23" s="5"/>
    </row>
    <row r="24" spans="1:14">
      <c r="A24" t="str">
        <f>ספטמבר!A24</f>
        <v>מנויים</v>
      </c>
      <c r="B24" s="5"/>
      <c r="C24" s="5"/>
    </row>
    <row r="25" spans="1:14">
      <c r="A25" t="str">
        <f>ספטמבר!A25</f>
        <v>תרומות קבועות</v>
      </c>
      <c r="B25" s="5"/>
      <c r="C25" s="5"/>
    </row>
    <row r="26" spans="1:14">
      <c r="A26" t="str">
        <f>ספטמבר!A26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ספטמבר!A31</f>
        <v>סופר / מזון</v>
      </c>
      <c r="B31" s="5"/>
      <c r="C31" s="5"/>
    </row>
    <row r="32" spans="1:14">
      <c r="A32" t="str">
        <f>ספטמבר!A32</f>
        <v>פארם</v>
      </c>
      <c r="B32" s="5"/>
      <c r="C32" s="5"/>
    </row>
    <row r="33" spans="1:14">
      <c r="A33" t="str">
        <f>ספטמבר!A33</f>
        <v>דלק / תחבורה</v>
      </c>
      <c r="B33" s="5"/>
      <c r="C33" s="5"/>
    </row>
    <row r="34" spans="1:14">
      <c r="A34" t="str">
        <f>ספטמבר!A34</f>
        <v>מסעדות / קפה</v>
      </c>
      <c r="B34" s="5"/>
      <c r="C34" s="5"/>
    </row>
    <row r="35" spans="1:14">
      <c r="A35" t="str">
        <f>ספטמבר!A35</f>
        <v>ביגוד והנעלה</v>
      </c>
      <c r="B35" s="5"/>
      <c r="C35" s="5"/>
    </row>
    <row r="36" spans="1:14">
      <c r="A36" t="str">
        <f>ספטמבר!A36</f>
        <v>בריאות</v>
      </c>
      <c r="B36" s="5"/>
      <c r="C36" s="5"/>
    </row>
    <row r="37" spans="1:14">
      <c r="A37" t="str">
        <f>ספטמבר!A37</f>
        <v>בילויים</v>
      </c>
      <c r="B37" s="5"/>
      <c r="C37" s="5"/>
    </row>
    <row r="38" spans="1:14">
      <c r="A38" t="str">
        <f>ספטמבר!A38</f>
        <v>מתנות ואירועים</v>
      </c>
      <c r="B38" s="5"/>
      <c r="C38" s="5"/>
    </row>
    <row r="39" spans="1:14">
      <c r="A39" t="str">
        <f>ספטמבר!A39</f>
        <v>תחזוקת בית</v>
      </c>
      <c r="B39" s="5"/>
      <c r="C39" s="5"/>
    </row>
    <row r="40" spans="1:14">
      <c r="A40" t="str">
        <f>ספטמבר!A40</f>
        <v>חינוך / ילדים</v>
      </c>
      <c r="B40" s="5"/>
      <c r="C40" s="5"/>
    </row>
    <row r="41" spans="1:14">
      <c r="A41" t="str">
        <f>ספטמבר!A41</f>
        <v>חופשות</v>
      </c>
      <c r="B41" s="5"/>
      <c r="C41" s="5"/>
    </row>
    <row r="42" spans="1:14">
      <c r="A42" t="str">
        <f>ספטמבר!A42</f>
        <v>משיכת מזומן</v>
      </c>
      <c r="B42" s="5"/>
      <c r="C42" s="5"/>
    </row>
    <row r="43" spans="1:14">
      <c r="A43" t="str">
        <f>ספטמבר!A43</f>
        <v>חד פעמי</v>
      </c>
      <c r="B43" s="5"/>
      <c r="C43" s="5"/>
    </row>
    <row r="44" spans="1:14">
      <c r="A44" t="str">
        <f>ספטמבר!A44</f>
        <v>שונות</v>
      </c>
      <c r="B44" s="5"/>
      <c r="C44" s="5"/>
    </row>
    <row r="45" spans="1:14">
      <c r="A45" t="str">
        <f>ספטמבר!A45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16" priority="2">
      <formula>$K$6&lt;0</formula>
    </cfRule>
    <cfRule type="expression" dxfId="15" priority="3">
      <formula>$K$6&gt;=0</formula>
    </cfRule>
  </conditionalFormatting>
  <conditionalFormatting sqref="F47:N48">
    <cfRule type="expression" dxfId="14" priority="4">
      <formula>$N$6&lt;0</formula>
    </cfRule>
    <cfRule type="expression" dxfId="13" priority="5">
      <formula>$N$6&gt;=0</formula>
    </cfRule>
  </conditionalFormatting>
  <conditionalFormatting sqref="H8">
    <cfRule type="cellIs" dxfId="12" priority="1" operator="lessThan">
      <formula>0</formula>
    </cfRule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rightToLeft="1" workbookViewId="0">
      <selection activeCell="Q7" sqref="Q7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60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אוקטובר!A4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אוקטובר!A5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אוקטובר!A6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אוקטובר!A7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אוקטובר!A8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אוקטובר!A12</f>
        <v>שכירות / משכנתא</v>
      </c>
      <c r="B12" s="5"/>
      <c r="C12" s="5"/>
    </row>
    <row r="13" spans="1:14">
      <c r="A13" t="str">
        <f>אוקטובר!A13</f>
        <v>ועד בית</v>
      </c>
      <c r="B13" s="5"/>
      <c r="C13" s="5"/>
    </row>
    <row r="14" spans="1:14">
      <c r="A14" t="str">
        <f>אוקטובר!A14</f>
        <v>ארנונה</v>
      </c>
      <c r="B14" s="5"/>
      <c r="C14" s="5"/>
    </row>
    <row r="15" spans="1:14">
      <c r="A15" t="str">
        <f>אוקטובר!A15</f>
        <v>חשמל</v>
      </c>
      <c r="B15" s="5"/>
      <c r="C15" s="5"/>
    </row>
    <row r="16" spans="1:14">
      <c r="A16" t="str">
        <f>אוקטובר!A16</f>
        <v>מים</v>
      </c>
      <c r="B16" s="5"/>
      <c r="C16" s="5"/>
    </row>
    <row r="17" spans="1:14">
      <c r="A17" t="str">
        <f>אוקטובר!A17</f>
        <v>גז</v>
      </c>
      <c r="B17" s="5"/>
      <c r="C17" s="5"/>
    </row>
    <row r="18" spans="1:14">
      <c r="A18" t="str">
        <f>אוקטובר!A18</f>
        <v>אינטרנט</v>
      </c>
      <c r="B18" s="5"/>
      <c r="C18" s="5"/>
    </row>
    <row r="19" spans="1:14">
      <c r="A19" t="str">
        <f>אוקטובר!A19</f>
        <v>סלולר</v>
      </c>
      <c r="B19" s="5"/>
      <c r="C19" s="5"/>
    </row>
    <row r="20" spans="1:14">
      <c r="A20" t="str">
        <f>אוקטובר!A20</f>
        <v>ביטוחים</v>
      </c>
      <c r="B20" s="5"/>
      <c r="C20" s="5"/>
    </row>
    <row r="21" spans="1:14">
      <c r="A21" t="str">
        <f>אוקטובר!A21</f>
        <v>קופות / חיסכון קבוע</v>
      </c>
      <c r="B21" s="5"/>
      <c r="C21" s="5"/>
    </row>
    <row r="22" spans="1:14">
      <c r="A22" t="str">
        <f>אוקטובר!A22</f>
        <v>הלוואות</v>
      </c>
      <c r="B22" s="5"/>
      <c r="C22" s="5"/>
    </row>
    <row r="23" spans="1:14">
      <c r="A23" t="str">
        <f>אוקטובר!A23</f>
        <v>חוגים / מסגרות קבועות</v>
      </c>
      <c r="B23" s="5"/>
      <c r="C23" s="5"/>
    </row>
    <row r="24" spans="1:14">
      <c r="A24" t="str">
        <f>אוקטובר!A24</f>
        <v>מנויים</v>
      </c>
      <c r="B24" s="5"/>
      <c r="C24" s="5"/>
    </row>
    <row r="25" spans="1:14">
      <c r="A25" t="str">
        <f>אוקטובר!A25</f>
        <v>תרומות קבועות</v>
      </c>
      <c r="B25" s="5"/>
      <c r="C25" s="5"/>
    </row>
    <row r="26" spans="1:14">
      <c r="A26" t="str">
        <f>אוקטובר!A26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אוקטובר!A31</f>
        <v>סופר / מזון</v>
      </c>
      <c r="B31" s="5"/>
      <c r="C31" s="5"/>
    </row>
    <row r="32" spans="1:14">
      <c r="A32" t="str">
        <f>אוקטובר!A32</f>
        <v>פארם</v>
      </c>
      <c r="B32" s="5"/>
      <c r="C32" s="5"/>
    </row>
    <row r="33" spans="1:14">
      <c r="A33" t="str">
        <f>אוקטובר!A33</f>
        <v>דלק / תחבורה</v>
      </c>
      <c r="B33" s="5"/>
      <c r="C33" s="5"/>
    </row>
    <row r="34" spans="1:14">
      <c r="A34" t="str">
        <f>אוקטובר!A34</f>
        <v>מסעדות / קפה</v>
      </c>
      <c r="B34" s="5"/>
      <c r="C34" s="5"/>
    </row>
    <row r="35" spans="1:14">
      <c r="A35" t="str">
        <f>אוקטובר!A35</f>
        <v>ביגוד והנעלה</v>
      </c>
      <c r="B35" s="5"/>
      <c r="C35" s="5"/>
    </row>
    <row r="36" spans="1:14">
      <c r="A36" t="str">
        <f>אוקטובר!A36</f>
        <v>בריאות</v>
      </c>
      <c r="B36" s="5"/>
      <c r="C36" s="5"/>
    </row>
    <row r="37" spans="1:14">
      <c r="A37" t="str">
        <f>אוקטובר!A37</f>
        <v>בילויים</v>
      </c>
      <c r="B37" s="5"/>
      <c r="C37" s="5"/>
    </row>
    <row r="38" spans="1:14">
      <c r="A38" t="str">
        <f>אוקטובר!A38</f>
        <v>מתנות ואירועים</v>
      </c>
      <c r="B38" s="5"/>
      <c r="C38" s="5"/>
    </row>
    <row r="39" spans="1:14">
      <c r="A39" t="str">
        <f>אוקטובר!A39</f>
        <v>תחזוקת בית</v>
      </c>
      <c r="B39" s="5"/>
      <c r="C39" s="5"/>
    </row>
    <row r="40" spans="1:14">
      <c r="A40" t="str">
        <f>אוקטובר!A40</f>
        <v>חינוך / ילדים</v>
      </c>
      <c r="B40" s="5"/>
      <c r="C40" s="5"/>
    </row>
    <row r="41" spans="1:14">
      <c r="A41" t="str">
        <f>אוקטובר!A41</f>
        <v>חופשות</v>
      </c>
      <c r="B41" s="5"/>
      <c r="C41" s="5"/>
    </row>
    <row r="42" spans="1:14">
      <c r="A42" t="str">
        <f>אוקטובר!A42</f>
        <v>משיכת מזומן</v>
      </c>
      <c r="B42" s="5"/>
      <c r="C42" s="5"/>
    </row>
    <row r="43" spans="1:14">
      <c r="A43" t="str">
        <f>אוקטובר!A43</f>
        <v>חד פעמי</v>
      </c>
      <c r="B43" s="5"/>
      <c r="C43" s="5"/>
    </row>
    <row r="44" spans="1:14">
      <c r="A44" t="str">
        <f>אוקטובר!A44</f>
        <v>שונות</v>
      </c>
      <c r="B44" s="5"/>
      <c r="C44" s="5"/>
    </row>
    <row r="45" spans="1:14">
      <c r="A45" t="str">
        <f>אוקטובר!A45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11" priority="2">
      <formula>$K$6&lt;0</formula>
    </cfRule>
    <cfRule type="expression" dxfId="10" priority="3">
      <formula>$K$6&gt;=0</formula>
    </cfRule>
  </conditionalFormatting>
  <conditionalFormatting sqref="F47:N48">
    <cfRule type="expression" dxfId="9" priority="4">
      <formula>$N$6&lt;0</formula>
    </cfRule>
    <cfRule type="expression" dxfId="8" priority="5">
      <formula>$N$6&gt;=0</formula>
    </cfRule>
  </conditionalFormatting>
  <conditionalFormatting sqref="H8">
    <cfRule type="cellIs" dxfId="7" priority="1" operator="lessThan">
      <formula>0</formula>
    </cfRule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8"/>
  <sheetViews>
    <sheetView rightToLeft="1" workbookViewId="0">
      <selection activeCell="T4" sqref="T4"/>
    </sheetView>
  </sheetViews>
  <sheetFormatPr defaultRowHeight="14"/>
  <cols>
    <col min="1" max="3" width="18" customWidth="1"/>
    <col min="4" max="4" width="24" customWidth="1"/>
    <col min="7" max="8" width="17" customWidth="1"/>
    <col min="10" max="11" width="14" customWidth="1"/>
  </cols>
  <sheetData>
    <row r="1" spans="1:14" ht="20">
      <c r="A1" s="17" t="s">
        <v>61</v>
      </c>
      <c r="B1" s="18"/>
      <c r="C1" s="18"/>
      <c r="D1" s="18"/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G3" s="19" t="s">
        <v>5</v>
      </c>
      <c r="H3" s="18"/>
      <c r="J3" s="11" t="s">
        <v>6</v>
      </c>
      <c r="K3" s="11" t="s">
        <v>7</v>
      </c>
      <c r="M3" s="11" t="s">
        <v>6</v>
      </c>
      <c r="N3" s="11" t="s">
        <v>7</v>
      </c>
    </row>
    <row r="4" spans="1:14">
      <c r="A4" t="str">
        <f>נובמבר!A4</f>
        <v>משכורת 1</v>
      </c>
      <c r="B4" s="5"/>
      <c r="C4" s="5"/>
      <c r="G4" t="s">
        <v>9</v>
      </c>
      <c r="H4" s="5">
        <f>C9</f>
        <v>0</v>
      </c>
      <c r="J4" s="12" t="s">
        <v>1</v>
      </c>
      <c r="K4" s="13">
        <f>B9</f>
        <v>0</v>
      </c>
      <c r="M4" s="12" t="s">
        <v>1</v>
      </c>
      <c r="N4" s="13">
        <f>C9</f>
        <v>0</v>
      </c>
    </row>
    <row r="5" spans="1:14">
      <c r="A5" t="str">
        <f>נובמבר!A5</f>
        <v>משכורת 2</v>
      </c>
      <c r="B5" s="5"/>
      <c r="C5" s="5"/>
      <c r="G5" t="s">
        <v>11</v>
      </c>
      <c r="H5" s="5">
        <f>C27</f>
        <v>0</v>
      </c>
      <c r="J5" s="12" t="s">
        <v>12</v>
      </c>
      <c r="K5" s="13">
        <f>B27+B46</f>
        <v>0</v>
      </c>
      <c r="M5" s="12" t="s">
        <v>12</v>
      </c>
      <c r="N5" s="13">
        <f>C27+C46</f>
        <v>0</v>
      </c>
    </row>
    <row r="6" spans="1:14">
      <c r="A6" t="str">
        <f>נובמבר!A6</f>
        <v>קצבאות / ביטוח לאומי</v>
      </c>
      <c r="B6" s="5"/>
      <c r="C6" s="5"/>
      <c r="G6" t="s">
        <v>14</v>
      </c>
      <c r="H6" s="5">
        <f>C46</f>
        <v>0</v>
      </c>
      <c r="J6" s="12" t="s">
        <v>15</v>
      </c>
      <c r="K6" s="13">
        <f>B9-(B27+B46)</f>
        <v>0</v>
      </c>
      <c r="M6" s="12" t="s">
        <v>15</v>
      </c>
      <c r="N6" s="13">
        <f>C9-(C27+C46)</f>
        <v>0</v>
      </c>
    </row>
    <row r="7" spans="1:14">
      <c r="A7" t="str">
        <f>נובמבר!A7</f>
        <v>הכנסה נוספת</v>
      </c>
      <c r="B7" s="5"/>
      <c r="C7" s="5"/>
      <c r="G7" s="3" t="s">
        <v>17</v>
      </c>
      <c r="H7" s="6">
        <f>H5+H6</f>
        <v>0</v>
      </c>
    </row>
    <row r="8" spans="1:14">
      <c r="A8" t="str">
        <f>נובמבר!A8</f>
        <v>אחר</v>
      </c>
      <c r="B8" s="5"/>
      <c r="C8" s="5"/>
      <c r="G8" s="3" t="s">
        <v>19</v>
      </c>
      <c r="H8" s="6">
        <f>H4-H7</f>
        <v>0</v>
      </c>
    </row>
    <row r="9" spans="1:14">
      <c r="A9" s="3" t="s">
        <v>9</v>
      </c>
      <c r="B9" s="6">
        <f>SUM(B4:B8)</f>
        <v>0</v>
      </c>
      <c r="C9" s="6">
        <f>SUM(C4:C8)</f>
        <v>0</v>
      </c>
      <c r="D9" s="3"/>
      <c r="G9" t="s">
        <v>20</v>
      </c>
      <c r="H9" s="9">
        <f>IFERROR(H8/H4,0)</f>
        <v>0</v>
      </c>
    </row>
    <row r="10" spans="1:14">
      <c r="B10" s="5"/>
      <c r="C10" s="5"/>
    </row>
    <row r="11" spans="1:14">
      <c r="A11" s="2" t="s">
        <v>11</v>
      </c>
      <c r="B11" s="7" t="s">
        <v>2</v>
      </c>
      <c r="C11" s="7" t="s">
        <v>3</v>
      </c>
      <c r="D11" s="2" t="s">
        <v>4</v>
      </c>
    </row>
    <row r="12" spans="1:14">
      <c r="A12" t="str">
        <f>נובמבר!A12</f>
        <v>שכירות / משכנתא</v>
      </c>
      <c r="B12" s="5"/>
      <c r="C12" s="5"/>
    </row>
    <row r="13" spans="1:14">
      <c r="A13" t="str">
        <f>נובמבר!A13</f>
        <v>ועד בית</v>
      </c>
      <c r="B13" s="5"/>
      <c r="C13" s="5"/>
    </row>
    <row r="14" spans="1:14">
      <c r="A14" t="str">
        <f>נובמבר!A14</f>
        <v>ארנונה</v>
      </c>
      <c r="B14" s="5"/>
      <c r="C14" s="5"/>
    </row>
    <row r="15" spans="1:14">
      <c r="A15" t="str">
        <f>נובמבר!A15</f>
        <v>חשמל</v>
      </c>
      <c r="B15" s="5"/>
      <c r="C15" s="5"/>
    </row>
    <row r="16" spans="1:14">
      <c r="A16" t="str">
        <f>נובמבר!A16</f>
        <v>מים</v>
      </c>
      <c r="B16" s="5"/>
      <c r="C16" s="5"/>
    </row>
    <row r="17" spans="1:14">
      <c r="A17" t="str">
        <f>נובמבר!A17</f>
        <v>גז</v>
      </c>
      <c r="B17" s="5"/>
      <c r="C17" s="5"/>
    </row>
    <row r="18" spans="1:14">
      <c r="A18" t="str">
        <f>נובמבר!A18</f>
        <v>אינטרנט</v>
      </c>
      <c r="B18" s="5"/>
      <c r="C18" s="5"/>
    </row>
    <row r="19" spans="1:14">
      <c r="A19" t="str">
        <f>נובמבר!A19</f>
        <v>סלולר</v>
      </c>
      <c r="B19" s="5"/>
      <c r="C19" s="5"/>
    </row>
    <row r="20" spans="1:14">
      <c r="A20" t="str">
        <f>נובמבר!A20</f>
        <v>ביטוחים</v>
      </c>
      <c r="B20" s="5"/>
      <c r="C20" s="5"/>
    </row>
    <row r="21" spans="1:14">
      <c r="A21" t="str">
        <f>נובמבר!A21</f>
        <v>קופות / חיסכון קבוע</v>
      </c>
      <c r="B21" s="5"/>
      <c r="C21" s="5"/>
    </row>
    <row r="22" spans="1:14">
      <c r="A22" t="str">
        <f>נובמבר!A22</f>
        <v>הלוואות</v>
      </c>
      <c r="B22" s="5"/>
      <c r="C22" s="5"/>
    </row>
    <row r="23" spans="1:14">
      <c r="A23" t="str">
        <f>נובמבר!A23</f>
        <v>חוגים / מסגרות קבועות</v>
      </c>
      <c r="B23" s="5"/>
      <c r="C23" s="5"/>
    </row>
    <row r="24" spans="1:14">
      <c r="A24" t="str">
        <f>נובמבר!A24</f>
        <v>מנויים</v>
      </c>
      <c r="B24" s="5"/>
      <c r="C24" s="5"/>
    </row>
    <row r="25" spans="1:14">
      <c r="A25" t="str">
        <f>נובמבר!A25</f>
        <v>תרומות קבועות</v>
      </c>
      <c r="B25" s="5"/>
      <c r="C25" s="5"/>
    </row>
    <row r="26" spans="1:14">
      <c r="A26" t="str">
        <f>נובמבר!A26</f>
        <v>אחר</v>
      </c>
      <c r="B26" s="5"/>
      <c r="C26" s="5"/>
    </row>
    <row r="27" spans="1:14" ht="22" customHeight="1">
      <c r="A27" s="3" t="s">
        <v>35</v>
      </c>
      <c r="B27" s="6">
        <f>SUM(B12:B26)</f>
        <v>0</v>
      </c>
      <c r="C27" s="6">
        <f>SUM(C12:C26)</f>
        <v>0</v>
      </c>
      <c r="D27" s="3"/>
      <c r="F27" s="15" t="str">
        <f>TEXT(K6,"₪#,##0;₪-#,##0;₪0")&amp;" :תזרים מתוכנן"</f>
        <v>₪0 :תזרים מתוכנן</v>
      </c>
      <c r="G27" s="16"/>
      <c r="H27" s="16"/>
      <c r="I27" s="16"/>
      <c r="J27" s="16"/>
      <c r="K27" s="16"/>
      <c r="L27" s="16"/>
      <c r="M27" s="16"/>
      <c r="N27" s="16"/>
    </row>
    <row r="28" spans="1:14" ht="22" customHeight="1">
      <c r="B28" s="5"/>
      <c r="C28" s="5"/>
      <c r="F28" s="16"/>
      <c r="G28" s="16"/>
      <c r="H28" s="16"/>
      <c r="I28" s="16"/>
      <c r="J28" s="16"/>
      <c r="K28" s="16"/>
      <c r="L28" s="16"/>
      <c r="M28" s="16"/>
      <c r="N28" s="16"/>
    </row>
    <row r="29" spans="1:14">
      <c r="B29" s="5"/>
      <c r="C29" s="5"/>
    </row>
    <row r="30" spans="1:14">
      <c r="A30" s="2" t="s">
        <v>14</v>
      </c>
      <c r="B30" s="7" t="s">
        <v>2</v>
      </c>
      <c r="C30" s="7" t="s">
        <v>3</v>
      </c>
      <c r="D30" s="2" t="s">
        <v>4</v>
      </c>
    </row>
    <row r="31" spans="1:14">
      <c r="A31" t="str">
        <f>נובמבר!A31</f>
        <v>סופר / מזון</v>
      </c>
      <c r="B31" s="5"/>
      <c r="C31" s="5"/>
    </row>
    <row r="32" spans="1:14">
      <c r="A32" t="str">
        <f>נובמבר!A32</f>
        <v>פארם</v>
      </c>
      <c r="B32" s="5"/>
      <c r="C32" s="5"/>
    </row>
    <row r="33" spans="1:14">
      <c r="A33" t="str">
        <f>נובמבר!A33</f>
        <v>דלק / תחבורה</v>
      </c>
      <c r="B33" s="5"/>
      <c r="C33" s="5"/>
    </row>
    <row r="34" spans="1:14">
      <c r="A34" t="str">
        <f>נובמבר!A34</f>
        <v>מסעדות / קפה</v>
      </c>
      <c r="B34" s="5"/>
      <c r="C34" s="5"/>
    </row>
    <row r="35" spans="1:14">
      <c r="A35" t="str">
        <f>נובמבר!A35</f>
        <v>ביגוד והנעלה</v>
      </c>
      <c r="B35" s="5"/>
      <c r="C35" s="5"/>
    </row>
    <row r="36" spans="1:14">
      <c r="A36" t="str">
        <f>נובמבר!A36</f>
        <v>בריאות</v>
      </c>
      <c r="B36" s="5"/>
      <c r="C36" s="5"/>
    </row>
    <row r="37" spans="1:14">
      <c r="A37" t="str">
        <f>נובמבר!A37</f>
        <v>בילויים</v>
      </c>
      <c r="B37" s="5"/>
      <c r="C37" s="5"/>
    </row>
    <row r="38" spans="1:14">
      <c r="A38" t="str">
        <f>נובמבר!A38</f>
        <v>מתנות ואירועים</v>
      </c>
      <c r="B38" s="5"/>
      <c r="C38" s="5"/>
    </row>
    <row r="39" spans="1:14">
      <c r="A39" t="str">
        <f>נובמבר!A39</f>
        <v>תחזוקת בית</v>
      </c>
      <c r="B39" s="5"/>
      <c r="C39" s="5"/>
    </row>
    <row r="40" spans="1:14">
      <c r="A40" t="str">
        <f>נובמבר!A40</f>
        <v>חינוך / ילדים</v>
      </c>
      <c r="B40" s="5"/>
      <c r="C40" s="5"/>
    </row>
    <row r="41" spans="1:14">
      <c r="A41" t="str">
        <f>נובמבר!A41</f>
        <v>חופשות</v>
      </c>
      <c r="B41" s="5"/>
      <c r="C41" s="5"/>
    </row>
    <row r="42" spans="1:14">
      <c r="A42" t="str">
        <f>נובמבר!A42</f>
        <v>משיכת מזומן</v>
      </c>
      <c r="B42" s="5"/>
      <c r="C42" s="5"/>
    </row>
    <row r="43" spans="1:14">
      <c r="A43" t="str">
        <f>נובמבר!A43</f>
        <v>חד פעמי</v>
      </c>
      <c r="B43" s="5"/>
      <c r="C43" s="5"/>
    </row>
    <row r="44" spans="1:14">
      <c r="A44" t="str">
        <f>נובמבר!A44</f>
        <v>שונות</v>
      </c>
      <c r="B44" s="5"/>
      <c r="C44" s="5"/>
    </row>
    <row r="45" spans="1:14">
      <c r="A45" t="str">
        <f>נובמבר!A45</f>
        <v>אחר</v>
      </c>
      <c r="B45" s="5"/>
      <c r="C45" s="5"/>
    </row>
    <row r="46" spans="1:14">
      <c r="A46" s="3" t="s">
        <v>50</v>
      </c>
      <c r="B46" s="6">
        <f>SUM(B31:B45)</f>
        <v>0</v>
      </c>
      <c r="C46" s="6">
        <f>SUM(C31:C45)</f>
        <v>0</v>
      </c>
      <c r="D46" s="3"/>
    </row>
    <row r="47" spans="1:14" ht="22" customHeight="1">
      <c r="F47" s="15" t="str">
        <f>TEXT(N6,"₪#,##0;₪-#,##0;₪0")&amp;" :תזרים בפועל"</f>
        <v>₪0 :תזרים בפועל</v>
      </c>
      <c r="G47" s="16"/>
      <c r="H47" s="16"/>
      <c r="I47" s="16"/>
      <c r="J47" s="16"/>
      <c r="K47" s="16"/>
      <c r="L47" s="16"/>
      <c r="M47" s="16"/>
      <c r="N47" s="16"/>
    </row>
    <row r="48" spans="1:14" ht="22" customHeight="1">
      <c r="F48" s="16"/>
      <c r="G48" s="16"/>
      <c r="H48" s="16"/>
      <c r="I48" s="16"/>
      <c r="J48" s="16"/>
      <c r="K48" s="16"/>
      <c r="L48" s="16"/>
      <c r="M48" s="16"/>
      <c r="N48" s="16"/>
    </row>
  </sheetData>
  <mergeCells count="4">
    <mergeCell ref="A1:D1"/>
    <mergeCell ref="G3:H3"/>
    <mergeCell ref="F47:N48"/>
    <mergeCell ref="F27:N28"/>
  </mergeCells>
  <conditionalFormatting sqref="F27:N28">
    <cfRule type="expression" dxfId="6" priority="2">
      <formula>$K$6&lt;0</formula>
    </cfRule>
    <cfRule type="expression" dxfId="5" priority="3">
      <formula>$K$6&gt;=0</formula>
    </cfRule>
  </conditionalFormatting>
  <conditionalFormatting sqref="F47:N48">
    <cfRule type="expression" dxfId="4" priority="4">
      <formula>$N$6&lt;0</formula>
    </cfRule>
    <cfRule type="expression" dxfId="3" priority="5">
      <formula>$N$6&gt;=0</formula>
    </cfRule>
  </conditionalFormatting>
  <conditionalFormatting sqref="H8">
    <cfRule type="cellIs" dxfId="2" priority="1" operator="lessThan">
      <formula>0</formula>
    </cfRule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3"/>
  <sheetViews>
    <sheetView rightToLeft="1" workbookViewId="0">
      <selection activeCell="C19" sqref="C19"/>
    </sheetView>
  </sheetViews>
  <sheetFormatPr defaultRowHeight="14"/>
  <cols>
    <col min="1" max="5" width="16" customWidth="1"/>
  </cols>
  <sheetData>
    <row r="1" spans="1:8" ht="20">
      <c r="A1" s="17" t="s">
        <v>62</v>
      </c>
      <c r="B1" s="18"/>
      <c r="C1" s="18"/>
      <c r="D1" s="18"/>
      <c r="E1" s="18"/>
      <c r="F1" s="18"/>
      <c r="G1" s="18"/>
      <c r="H1" s="18"/>
    </row>
    <row r="3" spans="1:8">
      <c r="A3" s="1" t="s">
        <v>63</v>
      </c>
      <c r="B3" s="1" t="s">
        <v>1</v>
      </c>
      <c r="C3" s="1" t="s">
        <v>12</v>
      </c>
      <c r="D3" s="1" t="s">
        <v>15</v>
      </c>
      <c r="E3" s="1" t="s">
        <v>20</v>
      </c>
    </row>
    <row r="4" spans="1:8">
      <c r="A4" t="s">
        <v>64</v>
      </c>
      <c r="B4" s="5">
        <f>ינואר!H4</f>
        <v>0</v>
      </c>
      <c r="C4" s="5">
        <f>ינואר!H7</f>
        <v>0</v>
      </c>
      <c r="D4" s="5">
        <f>ינואר!H8</f>
        <v>0</v>
      </c>
      <c r="E4" s="9">
        <f>ינואר!H9</f>
        <v>0</v>
      </c>
    </row>
    <row r="5" spans="1:8">
      <c r="A5" t="s">
        <v>65</v>
      </c>
      <c r="B5" s="5">
        <f>פברואר!H4</f>
        <v>0</v>
      </c>
      <c r="C5" s="5">
        <f>פברואר!H7</f>
        <v>0</v>
      </c>
      <c r="D5" s="5">
        <f>פברואר!H8</f>
        <v>0</v>
      </c>
      <c r="E5" s="9">
        <f>פברואר!H9</f>
        <v>0</v>
      </c>
    </row>
    <row r="6" spans="1:8">
      <c r="A6" t="s">
        <v>66</v>
      </c>
      <c r="B6" s="5">
        <f>מרץ!H4</f>
        <v>0</v>
      </c>
      <c r="C6" s="5">
        <f>מרץ!H7</f>
        <v>0</v>
      </c>
      <c r="D6" s="5">
        <f>מרץ!H8</f>
        <v>0</v>
      </c>
      <c r="E6" s="9">
        <f>מרץ!H9</f>
        <v>0</v>
      </c>
    </row>
    <row r="7" spans="1:8">
      <c r="A7" t="s">
        <v>67</v>
      </c>
      <c r="B7" s="5">
        <f>אפריל!H4</f>
        <v>0</v>
      </c>
      <c r="C7" s="5">
        <f>אפריל!H7</f>
        <v>0</v>
      </c>
      <c r="D7" s="5">
        <f>אפריל!H8</f>
        <v>0</v>
      </c>
      <c r="E7" s="9">
        <f>אפריל!H9</f>
        <v>0</v>
      </c>
    </row>
    <row r="8" spans="1:8">
      <c r="A8" t="s">
        <v>68</v>
      </c>
      <c r="B8" s="5">
        <f>מאי!H4</f>
        <v>0</v>
      </c>
      <c r="C8" s="5">
        <f>מאי!H7</f>
        <v>0</v>
      </c>
      <c r="D8" s="5">
        <f>מאי!H8</f>
        <v>0</v>
      </c>
      <c r="E8" s="9">
        <f>מאי!H9</f>
        <v>0</v>
      </c>
    </row>
    <row r="9" spans="1:8">
      <c r="A9" t="s">
        <v>69</v>
      </c>
      <c r="B9" s="5">
        <f>יוני!H4</f>
        <v>0</v>
      </c>
      <c r="C9" s="5">
        <f>יוני!H7</f>
        <v>0</v>
      </c>
      <c r="D9" s="5">
        <f>יוני!H8</f>
        <v>0</v>
      </c>
      <c r="E9" s="9">
        <f>יוני!H9</f>
        <v>0</v>
      </c>
    </row>
    <row r="10" spans="1:8">
      <c r="A10" t="s">
        <v>70</v>
      </c>
      <c r="B10" s="5">
        <f>יולי!H4</f>
        <v>0</v>
      </c>
      <c r="C10" s="5">
        <f>יולי!H7</f>
        <v>0</v>
      </c>
      <c r="D10" s="5">
        <f>יולי!H8</f>
        <v>0</v>
      </c>
      <c r="E10" s="9">
        <f>יולי!H9</f>
        <v>0</v>
      </c>
    </row>
    <row r="11" spans="1:8">
      <c r="A11" t="s">
        <v>71</v>
      </c>
      <c r="B11" s="5">
        <f>אוגוסט!H4</f>
        <v>0</v>
      </c>
      <c r="C11" s="5">
        <f>אוגוסט!H7</f>
        <v>0</v>
      </c>
      <c r="D11" s="5">
        <f>אוגוסט!H8</f>
        <v>0</v>
      </c>
      <c r="E11" s="9">
        <f>אוגוסט!H9</f>
        <v>0</v>
      </c>
    </row>
    <row r="12" spans="1:8">
      <c r="A12" t="s">
        <v>72</v>
      </c>
      <c r="B12" s="5">
        <f>ספטמבר!H4</f>
        <v>0</v>
      </c>
      <c r="C12" s="5">
        <f>ספטמבר!H7</f>
        <v>0</v>
      </c>
      <c r="D12" s="5">
        <f>ספטמבר!H8</f>
        <v>0</v>
      </c>
      <c r="E12" s="9">
        <f>ספטמבר!H9</f>
        <v>0</v>
      </c>
    </row>
    <row r="13" spans="1:8">
      <c r="A13" t="s">
        <v>73</v>
      </c>
      <c r="B13" s="5">
        <f>אוקטובר!H4</f>
        <v>0</v>
      </c>
      <c r="C13" s="5">
        <f>אוקטובר!H7</f>
        <v>0</v>
      </c>
      <c r="D13" s="5">
        <f>אוקטובר!H8</f>
        <v>0</v>
      </c>
      <c r="E13" s="9">
        <f>אוקטובר!H9</f>
        <v>0</v>
      </c>
    </row>
    <row r="14" spans="1:8">
      <c r="A14" t="s">
        <v>74</v>
      </c>
      <c r="B14" s="5">
        <f>נובמבר!H4</f>
        <v>0</v>
      </c>
      <c r="C14" s="5">
        <f>נובמבר!H7</f>
        <v>0</v>
      </c>
      <c r="D14" s="5">
        <f>נובמבר!H8</f>
        <v>0</v>
      </c>
      <c r="E14" s="9">
        <f>נובמבר!H9</f>
        <v>0</v>
      </c>
    </row>
    <row r="15" spans="1:8">
      <c r="A15" t="s">
        <v>75</v>
      </c>
      <c r="B15" s="5">
        <f>דצמבר!H4</f>
        <v>0</v>
      </c>
      <c r="C15" s="5">
        <f>דצמבר!H7</f>
        <v>0</v>
      </c>
      <c r="D15" s="5">
        <f>דצמבר!H8</f>
        <v>0</v>
      </c>
      <c r="E15" s="9">
        <f>דצמבר!H9</f>
        <v>0</v>
      </c>
    </row>
    <row r="16" spans="1:8">
      <c r="A16" s="3" t="s">
        <v>76</v>
      </c>
      <c r="B16" s="6">
        <f>SUM(B4:B15)</f>
        <v>0</v>
      </c>
      <c r="C16" s="6">
        <f>SUM(C4:C15)</f>
        <v>0</v>
      </c>
      <c r="D16" s="6">
        <f>SUM(D4:D15)</f>
        <v>0</v>
      </c>
      <c r="E16" s="10">
        <f>IFERROR(D16/B16,0)</f>
        <v>0</v>
      </c>
    </row>
    <row r="17" spans="1:14">
      <c r="A17" s="4" t="s">
        <v>77</v>
      </c>
      <c r="B17" s="8" t="e">
        <f>IF(COUNTA(B4:B15)=0,"",SUM(B4:B15)/COUNTIF(B4:B15,"&lt;&gt;0"))</f>
        <v>#DIV/0!</v>
      </c>
      <c r="C17" s="8" t="e">
        <f t="shared" ref="C17:D17" si="0">IF(COUNTA(C4:C15)=0,"",SUM(C4:C15)/COUNTIF(C4:C15,"&lt;&gt;0"))</f>
        <v>#DIV/0!</v>
      </c>
      <c r="D17" s="8" t="e">
        <f t="shared" si="0"/>
        <v>#DIV/0!</v>
      </c>
      <c r="E17" s="14">
        <f>IFERROR(D17/B17,0)</f>
        <v>0</v>
      </c>
    </row>
    <row r="22" spans="1:14" ht="24" customHeight="1">
      <c r="G22" s="15" t="str">
        <f>TEXT(D16,"₪#,##0;₪-#,##0;₪0")&amp;" :תזרים שנתי"</f>
        <v>₪0 :תזרים שנתי</v>
      </c>
      <c r="H22" s="16"/>
      <c r="I22" s="16"/>
      <c r="J22" s="16"/>
      <c r="K22" s="16"/>
      <c r="L22" s="16"/>
      <c r="M22" s="16"/>
      <c r="N22" s="16"/>
    </row>
    <row r="23" spans="1:14" ht="24" customHeight="1">
      <c r="G23" s="16"/>
      <c r="H23" s="16"/>
      <c r="I23" s="16"/>
      <c r="J23" s="16"/>
      <c r="K23" s="16"/>
      <c r="L23" s="16"/>
      <c r="M23" s="16"/>
      <c r="N23" s="16"/>
    </row>
  </sheetData>
  <mergeCells count="2">
    <mergeCell ref="G22:N23"/>
    <mergeCell ref="A1:H1"/>
  </mergeCells>
  <conditionalFormatting sqref="G22:N23">
    <cfRule type="expression" dxfId="1" priority="1">
      <formula>$D$16&lt;0</formula>
    </cfRule>
    <cfRule type="expression" dxfId="0" priority="2">
      <formula>$D$16&gt;=0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ינואר</vt:lpstr>
      <vt:lpstr>פברואר</vt:lpstr>
      <vt:lpstr>מרץ</vt:lpstr>
      <vt:lpstr>אפריל</vt:lpstr>
      <vt:lpstr>מאי</vt:lpstr>
      <vt:lpstr>יוני</vt:lpstr>
      <vt:lpstr>יולי</vt:lpstr>
      <vt:lpstr>אוגוסט</vt:lpstr>
      <vt:lpstr>ספטמבר</vt:lpstr>
      <vt:lpstr>אוקטובר</vt:lpstr>
      <vt:lpstr>נובמבר</vt:lpstr>
      <vt:lpstr>דצמבר</vt:lpstr>
      <vt:lpstr>סיכום שנתי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Zvi Nedivi</cp:lastModifiedBy>
  <dcterms:created xsi:type="dcterms:W3CDTF">2026-07-01T13:12:46Z</dcterms:created>
  <dcterms:modified xsi:type="dcterms:W3CDTF">2026-07-05T08:13:42Z</dcterms:modified>
</cp:coreProperties>
</file>